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共有\業務１\documents\倶楽部\HP\data\ne\ne-2016\"/>
    </mc:Choice>
  </mc:AlternateContent>
  <bookViews>
    <workbookView xWindow="-15" yWindow="-15" windowWidth="10245" windowHeight="7845" tabRatio="738"/>
  </bookViews>
  <sheets>
    <sheet name="28年1月" sheetId="28" r:id="rId1"/>
    <sheet name="28年2月" sheetId="30" r:id="rId2"/>
    <sheet name="28年3月" sheetId="31" r:id="rId3"/>
    <sheet name="28年4月" sheetId="32" r:id="rId4"/>
    <sheet name="28年5月" sheetId="17" r:id="rId5"/>
    <sheet name="28年6月" sheetId="18" r:id="rId6"/>
    <sheet name="28年7月" sheetId="19" r:id="rId7"/>
    <sheet name="28年８月" sheetId="20" r:id="rId8"/>
    <sheet name="28年9月" sheetId="21" r:id="rId9"/>
    <sheet name="28年10月" sheetId="22" r:id="rId10"/>
    <sheet name="28年11月" sheetId="23" r:id="rId11"/>
    <sheet name="28年12月" sheetId="24" r:id="rId12"/>
    <sheet name="暦年" sheetId="33" r:id="rId13"/>
  </sheets>
  <definedNames>
    <definedName name="_xlnm.Print_Area" localSheetId="12">暦年!$A$1:$J$51</definedName>
  </definedNames>
  <calcPr calcId="152511" calcOnSave="0"/>
</workbook>
</file>

<file path=xl/calcChain.xml><?xml version="1.0" encoding="utf-8"?>
<calcChain xmlns="http://schemas.openxmlformats.org/spreadsheetml/2006/main">
  <c r="I12" i="24" l="1"/>
  <c r="I6" i="22" l="1"/>
  <c r="I16" i="22"/>
  <c r="I8" i="22"/>
  <c r="I6" i="23"/>
  <c r="I6" i="24"/>
  <c r="I6" i="21"/>
  <c r="I39" i="22"/>
  <c r="I37" i="22"/>
  <c r="I35" i="22"/>
  <c r="I33" i="22"/>
  <c r="I30" i="22"/>
  <c r="I29" i="22"/>
  <c r="I28" i="22"/>
  <c r="I27" i="22"/>
  <c r="I26" i="22"/>
  <c r="I24" i="22"/>
  <c r="I22" i="22"/>
  <c r="I18" i="22"/>
  <c r="I10" i="22"/>
  <c r="I39" i="23"/>
  <c r="I37" i="23"/>
  <c r="I35" i="23"/>
  <c r="I33" i="23"/>
  <c r="I30" i="23"/>
  <c r="I29" i="23"/>
  <c r="I28" i="23"/>
  <c r="I27" i="23"/>
  <c r="I26" i="23"/>
  <c r="I24" i="23"/>
  <c r="I22" i="23"/>
  <c r="I18" i="23"/>
  <c r="I16" i="23"/>
  <c r="I12" i="23"/>
  <c r="I10" i="23"/>
  <c r="I8" i="23"/>
  <c r="I39" i="24"/>
  <c r="I37" i="24"/>
  <c r="I35" i="24"/>
  <c r="I33" i="24"/>
  <c r="I30" i="24"/>
  <c r="I29" i="24"/>
  <c r="I28" i="24"/>
  <c r="I27" i="24"/>
  <c r="I26" i="24"/>
  <c r="I24" i="24"/>
  <c r="I22" i="24"/>
  <c r="I18" i="24"/>
  <c r="I16" i="24"/>
  <c r="I10" i="24"/>
  <c r="I8" i="24"/>
  <c r="I39" i="21"/>
  <c r="I35" i="21"/>
  <c r="I33" i="21"/>
  <c r="I30" i="21"/>
  <c r="I29" i="21"/>
  <c r="I28" i="21"/>
  <c r="I27" i="21"/>
  <c r="I26" i="21"/>
  <c r="I24" i="21"/>
  <c r="I22" i="21"/>
  <c r="I18" i="21"/>
  <c r="I16" i="21"/>
  <c r="I14" i="21"/>
  <c r="I10" i="21"/>
  <c r="I8" i="21"/>
  <c r="I39" i="20" l="1"/>
  <c r="I33" i="20"/>
  <c r="I35" i="20"/>
  <c r="I37" i="20"/>
  <c r="I38" i="20"/>
  <c r="I16" i="20"/>
  <c r="I6" i="20"/>
  <c r="J43" i="19"/>
  <c r="D41" i="19" l="1"/>
  <c r="I26" i="19"/>
  <c r="I39" i="19"/>
  <c r="I37" i="19"/>
  <c r="I35" i="19"/>
  <c r="I33" i="19"/>
  <c r="I27" i="19"/>
  <c r="I24" i="19"/>
  <c r="I30" i="19"/>
  <c r="I29" i="19"/>
  <c r="I28" i="19"/>
  <c r="I22" i="19"/>
  <c r="I16" i="19"/>
  <c r="I18" i="19"/>
  <c r="I12" i="19"/>
  <c r="I10" i="19"/>
  <c r="I8" i="19"/>
  <c r="I6" i="19"/>
  <c r="I45" i="21"/>
  <c r="E14" i="20"/>
  <c r="J41" i="18"/>
  <c r="I12" i="32" l="1"/>
  <c r="D41" i="30" l="1"/>
  <c r="D31" i="30"/>
  <c r="E14" i="28" l="1"/>
  <c r="I6" i="28"/>
  <c r="I8" i="28"/>
  <c r="I10" i="28"/>
  <c r="D14" i="28"/>
  <c r="F14" i="28"/>
  <c r="G14" i="28"/>
  <c r="H14" i="28"/>
  <c r="J14" i="28"/>
  <c r="I16" i="28"/>
  <c r="I20" i="28" s="1"/>
  <c r="I18" i="28"/>
  <c r="C20" i="28"/>
  <c r="D20" i="28"/>
  <c r="E20" i="28"/>
  <c r="F20" i="28"/>
  <c r="G20" i="28"/>
  <c r="H20" i="28"/>
  <c r="J20" i="28"/>
  <c r="I22" i="28"/>
  <c r="I24" i="28"/>
  <c r="I26" i="28"/>
  <c r="I27" i="28"/>
  <c r="I28" i="28"/>
  <c r="I29" i="28"/>
  <c r="I30" i="28"/>
  <c r="C31" i="28"/>
  <c r="C41" i="28" s="1"/>
  <c r="D31" i="28"/>
  <c r="D41" i="28" s="1"/>
  <c r="D43" i="28" s="1"/>
  <c r="E31" i="28"/>
  <c r="F31" i="28"/>
  <c r="G31" i="28"/>
  <c r="H31" i="28"/>
  <c r="H41" i="28" s="1"/>
  <c r="J31" i="28"/>
  <c r="I33" i="28"/>
  <c r="I35" i="28"/>
  <c r="I37" i="28"/>
  <c r="I39" i="28"/>
  <c r="E41" i="28"/>
  <c r="F41" i="28"/>
  <c r="G41" i="28"/>
  <c r="J41" i="28"/>
  <c r="E43" i="28"/>
  <c r="I45" i="28"/>
  <c r="G43" i="28" l="1"/>
  <c r="F43" i="28"/>
  <c r="C43" i="28"/>
  <c r="I31" i="28"/>
  <c r="J43" i="28"/>
  <c r="H43" i="28"/>
  <c r="I14" i="28"/>
  <c r="I41" i="28"/>
  <c r="I43" i="28" s="1"/>
  <c r="J43" i="33" l="1"/>
  <c r="J41" i="33"/>
  <c r="J31" i="33"/>
  <c r="J20" i="33"/>
  <c r="J14" i="33"/>
  <c r="D6" i="33"/>
  <c r="D8" i="33"/>
  <c r="H30" i="33"/>
  <c r="G30" i="33"/>
  <c r="F30" i="33"/>
  <c r="E30" i="33"/>
  <c r="D30" i="33"/>
  <c r="C30" i="33"/>
  <c r="H29" i="33"/>
  <c r="G29" i="33"/>
  <c r="F29" i="33"/>
  <c r="E29" i="33"/>
  <c r="D29" i="33"/>
  <c r="C29" i="33"/>
  <c r="H28" i="33"/>
  <c r="G28" i="33"/>
  <c r="F28" i="33"/>
  <c r="E28" i="33"/>
  <c r="D28" i="33"/>
  <c r="H27" i="33"/>
  <c r="G27" i="33"/>
  <c r="F27" i="33"/>
  <c r="E27" i="33"/>
  <c r="D27" i="33"/>
  <c r="C27" i="33"/>
  <c r="H26" i="33"/>
  <c r="G26" i="33"/>
  <c r="F26" i="33"/>
  <c r="E26" i="33"/>
  <c r="D26" i="33"/>
  <c r="C26" i="33"/>
  <c r="H45" i="33"/>
  <c r="G45" i="33"/>
  <c r="H39" i="33"/>
  <c r="G39" i="33"/>
  <c r="F39" i="33"/>
  <c r="E39" i="33"/>
  <c r="D39" i="33"/>
  <c r="H37" i="33"/>
  <c r="G37" i="33"/>
  <c r="F37" i="33"/>
  <c r="E37" i="33"/>
  <c r="D37" i="33"/>
  <c r="C37" i="33"/>
  <c r="F35" i="33"/>
  <c r="F33" i="33"/>
  <c r="E33" i="33"/>
  <c r="D33" i="33"/>
  <c r="H24" i="33"/>
  <c r="G24" i="33"/>
  <c r="F24" i="33"/>
  <c r="E24" i="33"/>
  <c r="D24" i="33"/>
  <c r="H22" i="33"/>
  <c r="F22" i="33"/>
  <c r="D22" i="33"/>
  <c r="H18" i="33"/>
  <c r="G18" i="33"/>
  <c r="F18" i="33"/>
  <c r="E18" i="33"/>
  <c r="D18" i="33"/>
  <c r="C18" i="33"/>
  <c r="H16" i="33"/>
  <c r="G16" i="33"/>
  <c r="F16" i="33"/>
  <c r="E16" i="33"/>
  <c r="D16" i="33"/>
  <c r="C16" i="33"/>
  <c r="D12" i="33"/>
  <c r="H10" i="33"/>
  <c r="G10" i="33"/>
  <c r="F10" i="33"/>
  <c r="D10" i="33"/>
  <c r="H8" i="33"/>
  <c r="G8" i="33"/>
  <c r="F8" i="33"/>
  <c r="E8" i="33"/>
  <c r="H6" i="33"/>
  <c r="G6" i="33"/>
  <c r="F6" i="33"/>
  <c r="E6" i="33"/>
  <c r="I45" i="24" l="1"/>
  <c r="J41" i="24"/>
  <c r="E41" i="24"/>
  <c r="J31" i="24"/>
  <c r="H31" i="24"/>
  <c r="H41" i="24" s="1"/>
  <c r="G31" i="24"/>
  <c r="G41" i="24" s="1"/>
  <c r="F31" i="24"/>
  <c r="F41" i="24" s="1"/>
  <c r="E31" i="24"/>
  <c r="D31" i="24"/>
  <c r="D41" i="24" s="1"/>
  <c r="C31" i="24"/>
  <c r="J20" i="24"/>
  <c r="H20" i="24"/>
  <c r="G20" i="24"/>
  <c r="F20" i="24"/>
  <c r="E20" i="24"/>
  <c r="D20" i="24"/>
  <c r="C20" i="24"/>
  <c r="J14" i="24"/>
  <c r="H14" i="24"/>
  <c r="G14" i="24"/>
  <c r="F14" i="24"/>
  <c r="E14" i="24"/>
  <c r="D14" i="24"/>
  <c r="D14" i="23"/>
  <c r="I45" i="23"/>
  <c r="J41" i="23"/>
  <c r="J31" i="23"/>
  <c r="H31" i="23"/>
  <c r="H41" i="23" s="1"/>
  <c r="G31" i="23"/>
  <c r="G41" i="23" s="1"/>
  <c r="F31" i="23"/>
  <c r="F41" i="23" s="1"/>
  <c r="E31" i="23"/>
  <c r="E41" i="23" s="1"/>
  <c r="D31" i="23"/>
  <c r="D41" i="23" s="1"/>
  <c r="C31" i="23"/>
  <c r="I31" i="23" s="1"/>
  <c r="J20" i="23"/>
  <c r="H20" i="23"/>
  <c r="G20" i="23"/>
  <c r="F20" i="23"/>
  <c r="E20" i="23"/>
  <c r="D20" i="23"/>
  <c r="C20" i="23"/>
  <c r="J14" i="23"/>
  <c r="H14" i="23"/>
  <c r="G14" i="23"/>
  <c r="F14" i="23"/>
  <c r="I45" i="22"/>
  <c r="E41" i="22"/>
  <c r="D41" i="22"/>
  <c r="J31" i="22"/>
  <c r="J41" i="22" s="1"/>
  <c r="H31" i="22"/>
  <c r="H41" i="22" s="1"/>
  <c r="G31" i="22"/>
  <c r="G41" i="22" s="1"/>
  <c r="F31" i="22"/>
  <c r="F41" i="22" s="1"/>
  <c r="E31" i="22"/>
  <c r="D31" i="22"/>
  <c r="C31" i="22"/>
  <c r="J20" i="22"/>
  <c r="H20" i="22"/>
  <c r="G20" i="22"/>
  <c r="F20" i="22"/>
  <c r="E20" i="22"/>
  <c r="D20" i="22"/>
  <c r="C20" i="22"/>
  <c r="J14" i="22"/>
  <c r="H14" i="22"/>
  <c r="G14" i="22"/>
  <c r="F14" i="22"/>
  <c r="D14" i="22"/>
  <c r="I14" i="22" s="1"/>
  <c r="J31" i="21"/>
  <c r="J41" i="21" s="1"/>
  <c r="H31" i="21"/>
  <c r="G31" i="21"/>
  <c r="F31" i="21"/>
  <c r="E31" i="21"/>
  <c r="D31" i="21"/>
  <c r="C31" i="21"/>
  <c r="J14" i="21"/>
  <c r="H14" i="21"/>
  <c r="G14" i="21"/>
  <c r="F14" i="21"/>
  <c r="D14" i="21"/>
  <c r="J20" i="21"/>
  <c r="H20" i="21"/>
  <c r="G20" i="21"/>
  <c r="F20" i="21"/>
  <c r="E20" i="21"/>
  <c r="D20" i="21"/>
  <c r="C20" i="21"/>
  <c r="I20" i="21" s="1"/>
  <c r="I6" i="18"/>
  <c r="I45" i="18"/>
  <c r="I39" i="18"/>
  <c r="I37" i="18"/>
  <c r="I35" i="18"/>
  <c r="I33" i="18"/>
  <c r="J31" i="18"/>
  <c r="I30" i="18"/>
  <c r="I29" i="18"/>
  <c r="I28" i="18"/>
  <c r="I27" i="18"/>
  <c r="I26" i="18"/>
  <c r="I24" i="18"/>
  <c r="I22" i="18"/>
  <c r="J20" i="18"/>
  <c r="I18" i="18"/>
  <c r="I16" i="18"/>
  <c r="I20" i="18" s="1"/>
  <c r="J14" i="18"/>
  <c r="I12" i="18"/>
  <c r="I10" i="18"/>
  <c r="I8" i="18"/>
  <c r="H31" i="18"/>
  <c r="H41" i="18" s="1"/>
  <c r="G31" i="18"/>
  <c r="G41" i="18" s="1"/>
  <c r="F31" i="18"/>
  <c r="F41" i="18" s="1"/>
  <c r="E31" i="18"/>
  <c r="E41" i="18" s="1"/>
  <c r="D31" i="18"/>
  <c r="D41" i="18" s="1"/>
  <c r="C31" i="18"/>
  <c r="H14" i="18"/>
  <c r="G14" i="18"/>
  <c r="F14" i="18"/>
  <c r="D14" i="18"/>
  <c r="H20" i="18"/>
  <c r="G20" i="18"/>
  <c r="F20" i="18"/>
  <c r="E20" i="18"/>
  <c r="D20" i="18"/>
  <c r="C20" i="18"/>
  <c r="I12" i="31"/>
  <c r="J31" i="17"/>
  <c r="J41" i="17" s="1"/>
  <c r="H31" i="17"/>
  <c r="H41" i="17" s="1"/>
  <c r="G31" i="17"/>
  <c r="G41" i="17" s="1"/>
  <c r="F31" i="17"/>
  <c r="F41" i="17" s="1"/>
  <c r="E31" i="17"/>
  <c r="E41" i="17" s="1"/>
  <c r="D31" i="17"/>
  <c r="D41" i="17" s="1"/>
  <c r="C31" i="17"/>
  <c r="C41" i="17" s="1"/>
  <c r="J20" i="17"/>
  <c r="H20" i="17"/>
  <c r="G20" i="17"/>
  <c r="F20" i="17"/>
  <c r="E20" i="17"/>
  <c r="D20" i="17"/>
  <c r="C20" i="17"/>
  <c r="J14" i="17"/>
  <c r="H14" i="17"/>
  <c r="G14" i="17"/>
  <c r="F14" i="17"/>
  <c r="D14" i="17"/>
  <c r="I45" i="17"/>
  <c r="I39" i="17"/>
  <c r="I37" i="17"/>
  <c r="I35" i="17"/>
  <c r="I33" i="17"/>
  <c r="I30" i="17"/>
  <c r="I29" i="17"/>
  <c r="I28" i="17"/>
  <c r="I27" i="17"/>
  <c r="I26" i="17"/>
  <c r="I24" i="17"/>
  <c r="I22" i="17"/>
  <c r="I18" i="17"/>
  <c r="I16" i="17"/>
  <c r="I20" i="17" s="1"/>
  <c r="I10" i="17"/>
  <c r="I8" i="17"/>
  <c r="I6" i="17"/>
  <c r="I10" i="32"/>
  <c r="C41" i="24" l="1"/>
  <c r="I41" i="24" s="1"/>
  <c r="I31" i="24"/>
  <c r="I20" i="24"/>
  <c r="D43" i="24"/>
  <c r="I14" i="24"/>
  <c r="C41" i="23"/>
  <c r="I41" i="23" s="1"/>
  <c r="J43" i="23"/>
  <c r="I20" i="23"/>
  <c r="I14" i="23"/>
  <c r="C43" i="23"/>
  <c r="I31" i="22"/>
  <c r="I20" i="22"/>
  <c r="C41" i="21"/>
  <c r="C43" i="21" s="1"/>
  <c r="I31" i="21"/>
  <c r="G43" i="18"/>
  <c r="J43" i="22"/>
  <c r="J43" i="24"/>
  <c r="H43" i="23"/>
  <c r="H43" i="24"/>
  <c r="F43" i="22"/>
  <c r="E43" i="24"/>
  <c r="D43" i="22"/>
  <c r="C41" i="22"/>
  <c r="F43" i="24"/>
  <c r="C43" i="24"/>
  <c r="C43" i="17"/>
  <c r="F43" i="23"/>
  <c r="G43" i="24"/>
  <c r="D43" i="17"/>
  <c r="H43" i="17"/>
  <c r="D43" i="18"/>
  <c r="H43" i="18"/>
  <c r="G43" i="23"/>
  <c r="F43" i="17"/>
  <c r="D43" i="23"/>
  <c r="G43" i="22"/>
  <c r="H43" i="22"/>
  <c r="E43" i="23"/>
  <c r="E43" i="22"/>
  <c r="J43" i="17"/>
  <c r="I14" i="17"/>
  <c r="G43" i="17"/>
  <c r="F43" i="18"/>
  <c r="E43" i="17"/>
  <c r="E43" i="18"/>
  <c r="I14" i="18"/>
  <c r="F41" i="21"/>
  <c r="E41" i="21"/>
  <c r="J43" i="21"/>
  <c r="G41" i="21"/>
  <c r="D41" i="21"/>
  <c r="H41" i="21"/>
  <c r="J43" i="18"/>
  <c r="I31" i="18"/>
  <c r="I41" i="18" s="1"/>
  <c r="C41" i="18"/>
  <c r="C43" i="18" s="1"/>
  <c r="I31" i="17"/>
  <c r="I41" i="17" s="1"/>
  <c r="E14" i="32"/>
  <c r="I45" i="32"/>
  <c r="I39" i="32"/>
  <c r="I37" i="32"/>
  <c r="I35" i="32"/>
  <c r="I33" i="32"/>
  <c r="J31" i="32"/>
  <c r="J41" i="32" s="1"/>
  <c r="H31" i="32"/>
  <c r="H41" i="32" s="1"/>
  <c r="G31" i="32"/>
  <c r="G41" i="32" s="1"/>
  <c r="F31" i="32"/>
  <c r="F41" i="32" s="1"/>
  <c r="E31" i="32"/>
  <c r="E41" i="32" s="1"/>
  <c r="D31" i="32"/>
  <c r="D41" i="32" s="1"/>
  <c r="C31" i="32"/>
  <c r="C41" i="32" s="1"/>
  <c r="I30" i="32"/>
  <c r="I29" i="32"/>
  <c r="I28" i="32"/>
  <c r="I27" i="32"/>
  <c r="I26" i="32"/>
  <c r="I24" i="32"/>
  <c r="I22" i="32"/>
  <c r="J20" i="32"/>
  <c r="H20" i="32"/>
  <c r="G20" i="32"/>
  <c r="F20" i="32"/>
  <c r="E20" i="32"/>
  <c r="D20" i="32"/>
  <c r="C20" i="32"/>
  <c r="I18" i="32"/>
  <c r="I16" i="32"/>
  <c r="J14" i="32"/>
  <c r="H14" i="32"/>
  <c r="G14" i="32"/>
  <c r="F14" i="32"/>
  <c r="D14" i="32"/>
  <c r="I8" i="32"/>
  <c r="I6" i="32"/>
  <c r="I45" i="31"/>
  <c r="I39" i="31"/>
  <c r="I37" i="31"/>
  <c r="I35" i="31"/>
  <c r="I33" i="31"/>
  <c r="J31" i="31"/>
  <c r="J41" i="31" s="1"/>
  <c r="H31" i="31"/>
  <c r="H41" i="31" s="1"/>
  <c r="G31" i="31"/>
  <c r="G41" i="31" s="1"/>
  <c r="F31" i="31"/>
  <c r="F41" i="31" s="1"/>
  <c r="E31" i="31"/>
  <c r="E41" i="31" s="1"/>
  <c r="D31" i="31"/>
  <c r="D41" i="31" s="1"/>
  <c r="C31" i="31"/>
  <c r="C41" i="31" s="1"/>
  <c r="I30" i="31"/>
  <c r="I29" i="31"/>
  <c r="I28" i="31"/>
  <c r="I27" i="31"/>
  <c r="I26" i="31"/>
  <c r="I24" i="31"/>
  <c r="I22" i="31"/>
  <c r="J20" i="31"/>
  <c r="H20" i="31"/>
  <c r="G20" i="31"/>
  <c r="F20" i="31"/>
  <c r="E20" i="31"/>
  <c r="D20" i="31"/>
  <c r="C20" i="31"/>
  <c r="I18" i="31"/>
  <c r="I16" i="31"/>
  <c r="J14" i="31"/>
  <c r="H14" i="31"/>
  <c r="G14" i="31"/>
  <c r="F14" i="31"/>
  <c r="D14" i="31"/>
  <c r="I10" i="31"/>
  <c r="I8" i="31"/>
  <c r="I6" i="31"/>
  <c r="I45" i="30"/>
  <c r="I39" i="30"/>
  <c r="I37" i="30"/>
  <c r="I35" i="30"/>
  <c r="I33" i="30"/>
  <c r="J31" i="30"/>
  <c r="J41" i="30" s="1"/>
  <c r="H31" i="30"/>
  <c r="H41" i="30" s="1"/>
  <c r="G31" i="30"/>
  <c r="G41" i="30" s="1"/>
  <c r="F31" i="30"/>
  <c r="F41" i="30" s="1"/>
  <c r="E31" i="30"/>
  <c r="E41" i="30" s="1"/>
  <c r="C31" i="30"/>
  <c r="C41" i="30" s="1"/>
  <c r="I30" i="30"/>
  <c r="I29" i="30"/>
  <c r="I28" i="30"/>
  <c r="I27" i="30"/>
  <c r="I26" i="30"/>
  <c r="I24" i="30"/>
  <c r="I22" i="30"/>
  <c r="J20" i="30"/>
  <c r="H20" i="30"/>
  <c r="G20" i="30"/>
  <c r="F20" i="30"/>
  <c r="E20" i="30"/>
  <c r="D20" i="30"/>
  <c r="C20" i="30"/>
  <c r="I18" i="30"/>
  <c r="I16" i="30"/>
  <c r="J14" i="30"/>
  <c r="H14" i="30"/>
  <c r="G14" i="30"/>
  <c r="F14" i="30"/>
  <c r="D14" i="30"/>
  <c r="I10" i="30"/>
  <c r="I8" i="30"/>
  <c r="I6" i="30"/>
  <c r="I43" i="24" l="1"/>
  <c r="I43" i="23"/>
  <c r="C43" i="22"/>
  <c r="I41" i="22"/>
  <c r="I43" i="22" s="1"/>
  <c r="I41" i="21"/>
  <c r="I43" i="21" s="1"/>
  <c r="E14" i="33"/>
  <c r="J43" i="31"/>
  <c r="E43" i="21"/>
  <c r="I43" i="17"/>
  <c r="I43" i="18"/>
  <c r="G43" i="21"/>
  <c r="H43" i="21"/>
  <c r="D43" i="21"/>
  <c r="F43" i="21"/>
  <c r="G43" i="32"/>
  <c r="I20" i="32"/>
  <c r="C43" i="32"/>
  <c r="I14" i="32"/>
  <c r="H43" i="31"/>
  <c r="I20" i="31"/>
  <c r="F43" i="31"/>
  <c r="E43" i="32"/>
  <c r="C43" i="31"/>
  <c r="D43" i="31"/>
  <c r="I14" i="31"/>
  <c r="H43" i="32"/>
  <c r="D43" i="32"/>
  <c r="J43" i="32"/>
  <c r="F43" i="32"/>
  <c r="I31" i="32"/>
  <c r="I41" i="32" s="1"/>
  <c r="G43" i="30"/>
  <c r="E43" i="30"/>
  <c r="E43" i="31"/>
  <c r="G43" i="31"/>
  <c r="I31" i="31"/>
  <c r="I41" i="31" s="1"/>
  <c r="I20" i="30"/>
  <c r="C43" i="30"/>
  <c r="I14" i="30"/>
  <c r="H43" i="30"/>
  <c r="D43" i="30"/>
  <c r="J43" i="30"/>
  <c r="F43" i="30"/>
  <c r="I31" i="30"/>
  <c r="I41" i="30" s="1"/>
  <c r="I43" i="32" l="1"/>
  <c r="I43" i="31"/>
  <c r="I43" i="30"/>
  <c r="I12" i="33" l="1"/>
  <c r="I45" i="20" l="1"/>
  <c r="I35" i="33"/>
  <c r="J31" i="20"/>
  <c r="J41" i="20" s="1"/>
  <c r="H31" i="20"/>
  <c r="H41" i="20" s="1"/>
  <c r="G31" i="20"/>
  <c r="G41" i="20" s="1"/>
  <c r="F31" i="20"/>
  <c r="F41" i="20" s="1"/>
  <c r="E31" i="20"/>
  <c r="E41" i="20" s="1"/>
  <c r="D31" i="20"/>
  <c r="D41" i="20" s="1"/>
  <c r="C31" i="20"/>
  <c r="C41" i="20" s="1"/>
  <c r="I30" i="20"/>
  <c r="I29" i="20"/>
  <c r="I28" i="20"/>
  <c r="I27" i="20"/>
  <c r="I26" i="20"/>
  <c r="I24" i="20"/>
  <c r="I22" i="20"/>
  <c r="J20" i="20"/>
  <c r="H20" i="20"/>
  <c r="G20" i="20"/>
  <c r="F20" i="20"/>
  <c r="E20" i="20"/>
  <c r="D20" i="20"/>
  <c r="C20" i="20"/>
  <c r="I18" i="20"/>
  <c r="J14" i="20"/>
  <c r="H14" i="20"/>
  <c r="G14" i="20"/>
  <c r="F14" i="20"/>
  <c r="D14" i="20"/>
  <c r="I10" i="20"/>
  <c r="I8" i="20"/>
  <c r="G43" i="20" l="1"/>
  <c r="I20" i="20"/>
  <c r="I14" i="20"/>
  <c r="E43" i="20"/>
  <c r="F43" i="20"/>
  <c r="J43" i="20"/>
  <c r="I31" i="20"/>
  <c r="I41" i="20" s="1"/>
  <c r="H43" i="20"/>
  <c r="D43" i="20"/>
  <c r="I43" i="20" l="1"/>
  <c r="C43" i="20"/>
  <c r="I45" i="19" l="1"/>
  <c r="I45" i="33" s="1"/>
  <c r="I39" i="33"/>
  <c r="I33" i="33"/>
  <c r="J31" i="19"/>
  <c r="J41" i="19" s="1"/>
  <c r="H31" i="19"/>
  <c r="G31" i="19"/>
  <c r="F31" i="19"/>
  <c r="F31" i="33" s="1"/>
  <c r="E31" i="19"/>
  <c r="D31" i="19"/>
  <c r="C31" i="19"/>
  <c r="I30" i="33"/>
  <c r="I29" i="33"/>
  <c r="I28" i="33"/>
  <c r="I27" i="33"/>
  <c r="I26" i="33"/>
  <c r="I24" i="33"/>
  <c r="I22" i="33"/>
  <c r="J20" i="19"/>
  <c r="H20" i="19"/>
  <c r="H20" i="33" s="1"/>
  <c r="G20" i="19"/>
  <c r="G20" i="33" s="1"/>
  <c r="F20" i="19"/>
  <c r="F20" i="33" s="1"/>
  <c r="E20" i="19"/>
  <c r="E20" i="33" s="1"/>
  <c r="D20" i="19"/>
  <c r="D20" i="33" s="1"/>
  <c r="C20" i="19"/>
  <c r="C20" i="33" s="1"/>
  <c r="I18" i="33"/>
  <c r="I16" i="33"/>
  <c r="J14" i="19"/>
  <c r="H14" i="19"/>
  <c r="H14" i="33" s="1"/>
  <c r="G14" i="19"/>
  <c r="G14" i="33" s="1"/>
  <c r="F14" i="19"/>
  <c r="F14" i="33" s="1"/>
  <c r="D14" i="19"/>
  <c r="D14" i="33" s="1"/>
  <c r="I10" i="33"/>
  <c r="I8" i="33"/>
  <c r="I6" i="33"/>
  <c r="I37" i="33" l="1"/>
  <c r="H41" i="19"/>
  <c r="H41" i="33" s="1"/>
  <c r="H31" i="33"/>
  <c r="G41" i="19"/>
  <c r="G41" i="33" s="1"/>
  <c r="G31" i="33"/>
  <c r="F41" i="19"/>
  <c r="F41" i="33" s="1"/>
  <c r="E41" i="19"/>
  <c r="E41" i="33" s="1"/>
  <c r="E31" i="33"/>
  <c r="D41" i="33"/>
  <c r="D31" i="33"/>
  <c r="C41" i="19"/>
  <c r="C41" i="33" s="1"/>
  <c r="C31" i="33"/>
  <c r="I31" i="19"/>
  <c r="I31" i="33" s="1"/>
  <c r="I20" i="19"/>
  <c r="I20" i="33" s="1"/>
  <c r="C43" i="19"/>
  <c r="C43" i="33" s="1"/>
  <c r="I14" i="19"/>
  <c r="I14" i="33" s="1"/>
  <c r="G43" i="19" l="1"/>
  <c r="G43" i="33" s="1"/>
  <c r="D43" i="19"/>
  <c r="D43" i="33" s="1"/>
  <c r="H43" i="19"/>
  <c r="H43" i="33" s="1"/>
  <c r="F43" i="19"/>
  <c r="F43" i="33" s="1"/>
  <c r="E43" i="19"/>
  <c r="E43" i="33" s="1"/>
  <c r="I41" i="19"/>
  <c r="I41" i="33" s="1"/>
  <c r="I43" i="19" l="1"/>
  <c r="I43" i="33" s="1"/>
</calcChain>
</file>

<file path=xl/sharedStrings.xml><?xml version="1.0" encoding="utf-8"?>
<sst xmlns="http://schemas.openxmlformats.org/spreadsheetml/2006/main" count="1007" uniqueCount="129">
  <si>
    <t>計</t>
  </si>
  <si>
    <t>（単位：トン）</t>
  </si>
  <si>
    <t>熱　　　　　間　　　　　圧　　　　　延　　　　　鋼　　　　　材</t>
  </si>
  <si>
    <t>月　末
在　庫</t>
    <phoneticPr fontId="5"/>
  </si>
  <si>
    <t>形　鋼</t>
    <phoneticPr fontId="5"/>
  </si>
  <si>
    <t>管　材</t>
    <phoneticPr fontId="5"/>
  </si>
  <si>
    <t>線　材</t>
    <phoneticPr fontId="5"/>
  </si>
  <si>
    <t>鋼　板</t>
    <phoneticPr fontId="5"/>
  </si>
  <si>
    <t>鋼　帯</t>
    <phoneticPr fontId="5"/>
  </si>
  <si>
    <t>合　計</t>
    <phoneticPr fontId="5"/>
  </si>
  <si>
    <t>工　具　鋼</t>
    <phoneticPr fontId="5"/>
  </si>
  <si>
    <t>炭素工具鋼</t>
  </si>
  <si>
    <t>合金工具鋼</t>
  </si>
  <si>
    <t>高速度工具鋼</t>
    <phoneticPr fontId="5"/>
  </si>
  <si>
    <t>その他の工具鋼</t>
    <rPh sb="4" eb="6">
      <t>コウグ</t>
    </rPh>
    <phoneticPr fontId="5"/>
  </si>
  <si>
    <t>機械構造用炭素鋼</t>
  </si>
  <si>
    <t>構造用合金鋼</t>
  </si>
  <si>
    <t>ばね鋼</t>
  </si>
  <si>
    <t>軸受鋼</t>
  </si>
  <si>
    <t xml:space="preserve">
構
造
用
鋼
</t>
    <phoneticPr fontId="5"/>
  </si>
  <si>
    <t>快削鋼</t>
  </si>
  <si>
    <t>ピアノ線材</t>
  </si>
  <si>
    <t>高抗張力鋼</t>
  </si>
  <si>
    <t>特　　殊　　用　　途　　鋼</t>
    <phoneticPr fontId="5"/>
  </si>
  <si>
    <t>その他の　
特殊用途鋼</t>
    <rPh sb="6" eb="8">
      <t>トクシュ</t>
    </rPh>
    <phoneticPr fontId="5"/>
  </si>
  <si>
    <t>合             計</t>
  </si>
  <si>
    <t>出所：経済産業省『鉄鋼生産内訳月報』</t>
    <rPh sb="3" eb="8">
      <t>メチ</t>
    </rPh>
    <rPh sb="9" eb="11">
      <t>テッコウ</t>
    </rPh>
    <rPh sb="11" eb="13">
      <t>セイサン</t>
    </rPh>
    <rPh sb="13" eb="15">
      <t>ウチワケ</t>
    </rPh>
    <rPh sb="15" eb="17">
      <t>ゲッポウ</t>
    </rPh>
    <phoneticPr fontId="4"/>
  </si>
  <si>
    <t>（注）平成26年1月より統計調査が経済産業省生産動態統計から上記に変更されたため、</t>
    <rPh sb="1" eb="2">
      <t>チュウ</t>
    </rPh>
    <phoneticPr fontId="4"/>
  </si>
  <si>
    <t>　　　それ以前の数値との連続性はない。　</t>
    <phoneticPr fontId="3"/>
  </si>
  <si>
    <t>-</t>
    <phoneticPr fontId="3"/>
  </si>
  <si>
    <t>・・・</t>
    <phoneticPr fontId="3"/>
  </si>
  <si>
    <t>棒　鋼</t>
    <phoneticPr fontId="3"/>
  </si>
  <si>
    <t>計</t>
    <rPh sb="0" eb="1">
      <t>ケイ</t>
    </rPh>
    <phoneticPr fontId="3"/>
  </si>
  <si>
    <t>-</t>
    <phoneticPr fontId="3"/>
  </si>
  <si>
    <t>・・・</t>
  </si>
  <si>
    <t>-</t>
  </si>
  <si>
    <t>特　　殊　　用　　途　　鋼</t>
    <phoneticPr fontId="5"/>
  </si>
  <si>
    <t xml:space="preserve">
構
造
用
鋼
</t>
    <phoneticPr fontId="5"/>
  </si>
  <si>
    <t>棒　鋼</t>
    <phoneticPr fontId="3"/>
  </si>
  <si>
    <t>月　末
在　庫</t>
    <phoneticPr fontId="5"/>
  </si>
  <si>
    <t>形　鋼</t>
    <phoneticPr fontId="5"/>
  </si>
  <si>
    <t>棒　鋼</t>
    <phoneticPr fontId="3"/>
  </si>
  <si>
    <t>管　材</t>
    <phoneticPr fontId="5"/>
  </si>
  <si>
    <t>線　材</t>
    <phoneticPr fontId="5"/>
  </si>
  <si>
    <t>鋼　板</t>
    <phoneticPr fontId="5"/>
  </si>
  <si>
    <t>鋼　帯</t>
    <phoneticPr fontId="5"/>
  </si>
  <si>
    <t>合　計</t>
    <phoneticPr fontId="5"/>
  </si>
  <si>
    <t>工　具　鋼</t>
    <phoneticPr fontId="5"/>
  </si>
  <si>
    <t>-</t>
    <phoneticPr fontId="3"/>
  </si>
  <si>
    <t>高速度工具鋼</t>
    <phoneticPr fontId="5"/>
  </si>
  <si>
    <t xml:space="preserve">
構
造
用
鋼
</t>
    <phoneticPr fontId="5"/>
  </si>
  <si>
    <t>特　　殊　　用　　途　　鋼</t>
    <phoneticPr fontId="5"/>
  </si>
  <si>
    <t>-</t>
    <phoneticPr fontId="3"/>
  </si>
  <si>
    <t>Cｒ系</t>
  </si>
  <si>
    <t>Cr-Mo系</t>
  </si>
  <si>
    <t>Cr-Mn系</t>
  </si>
  <si>
    <t>Cr-Ni系</t>
  </si>
  <si>
    <t>Cr-Ni-Mo系</t>
    <phoneticPr fontId="5"/>
  </si>
  <si>
    <t>ステンレス鋼
小計</t>
    <phoneticPr fontId="5"/>
  </si>
  <si>
    <t>合  わ  せ  鋼 材</t>
  </si>
  <si>
    <t>・・・</t>
    <phoneticPr fontId="3"/>
  </si>
  <si>
    <t>　　　それ以前の数値との連続性はない。　</t>
    <phoneticPr fontId="3"/>
  </si>
  <si>
    <t>月　末
在　庫</t>
    <phoneticPr fontId="5"/>
  </si>
  <si>
    <t>形　鋼</t>
    <phoneticPr fontId="5"/>
  </si>
  <si>
    <t>棒　　　鋼</t>
  </si>
  <si>
    <t>管　材</t>
    <phoneticPr fontId="5"/>
  </si>
  <si>
    <t>線　材</t>
    <phoneticPr fontId="5"/>
  </si>
  <si>
    <t>鋼　板</t>
    <phoneticPr fontId="5"/>
  </si>
  <si>
    <t>鋼　帯</t>
    <phoneticPr fontId="5"/>
  </si>
  <si>
    <t>合　計</t>
    <phoneticPr fontId="5"/>
  </si>
  <si>
    <t>工　具　鋼</t>
    <phoneticPr fontId="5"/>
  </si>
  <si>
    <t>・・・</t>
    <phoneticPr fontId="3"/>
  </si>
  <si>
    <t>-</t>
    <phoneticPr fontId="3"/>
  </si>
  <si>
    <t>高速度工具鋼</t>
    <phoneticPr fontId="5"/>
  </si>
  <si>
    <t xml:space="preserve">
構
造
用
鋼
</t>
    <phoneticPr fontId="5"/>
  </si>
  <si>
    <t>特　　殊　　用　　途　　鋼</t>
    <phoneticPr fontId="5"/>
  </si>
  <si>
    <t>Cr-Ni-Mo系</t>
    <phoneticPr fontId="5"/>
  </si>
  <si>
    <t>ステンレス鋼
小計</t>
    <phoneticPr fontId="5"/>
  </si>
  <si>
    <t>　　　それ以前の数値との連続性はない。　</t>
    <phoneticPr fontId="3"/>
  </si>
  <si>
    <t>-</t>
    <phoneticPr fontId="3"/>
  </si>
  <si>
    <t xml:space="preserve">
構
造
用
鋼
</t>
    <phoneticPr fontId="5"/>
  </si>
  <si>
    <t>Cr-Ni-Mo系</t>
    <phoneticPr fontId="5"/>
  </si>
  <si>
    <t>ステンレス鋼
小計</t>
    <phoneticPr fontId="5"/>
  </si>
  <si>
    <t>月　末
在　庫</t>
    <phoneticPr fontId="5"/>
  </si>
  <si>
    <t>形　鋼</t>
    <phoneticPr fontId="5"/>
  </si>
  <si>
    <t>管　材</t>
    <phoneticPr fontId="5"/>
  </si>
  <si>
    <t>線　材</t>
    <phoneticPr fontId="5"/>
  </si>
  <si>
    <t>鋼　板</t>
    <phoneticPr fontId="5"/>
  </si>
  <si>
    <t>鋼　帯</t>
    <phoneticPr fontId="5"/>
  </si>
  <si>
    <t>合　計</t>
    <phoneticPr fontId="5"/>
  </si>
  <si>
    <t>工　具　鋼</t>
    <phoneticPr fontId="5"/>
  </si>
  <si>
    <t>・・・</t>
    <phoneticPr fontId="3"/>
  </si>
  <si>
    <t>高速度工具鋼</t>
    <phoneticPr fontId="5"/>
  </si>
  <si>
    <t>特　　殊　　用　　途　　鋼</t>
    <phoneticPr fontId="5"/>
  </si>
  <si>
    <t>・・・</t>
    <phoneticPr fontId="3"/>
  </si>
  <si>
    <t>高速度工具鋼</t>
    <phoneticPr fontId="5"/>
  </si>
  <si>
    <t xml:space="preserve">
構
造
用
鋼
</t>
    <phoneticPr fontId="5"/>
  </si>
  <si>
    <t>特　　殊　　用　　途　　鋼</t>
    <phoneticPr fontId="5"/>
  </si>
  <si>
    <t>Cr-Ni-Mo系</t>
    <phoneticPr fontId="5"/>
  </si>
  <si>
    <t>ステンレス鋼
小計</t>
    <phoneticPr fontId="5"/>
  </si>
  <si>
    <t>　　　それ以前の数値との連続性はない。　</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</si>
  <si>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</si>
  <si>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</si>
  <si>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</si>
  <si>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</si>
  <si>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</si>
  <si>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</si>
  <si>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</si>
  <si>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</si>
  <si>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</si>
  <si>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年　末
在　庫</t>
    <rPh sb="0" eb="1">
      <t>ネン</t>
    </rPh>
    <phoneticPr fontId="5"/>
  </si>
  <si>
    <t>平成28年1月特殊鋼熱間圧延鋼材生産高（鋼種・形状別）</t>
  </si>
  <si>
    <t>平成28年12月特殊鋼熱間圧延鋼材生産高（鋼種・形状別）</t>
  </si>
  <si>
    <t>平成28年11月特殊鋼熱間圧延鋼材生産高（鋼種・形状別）</t>
  </si>
  <si>
    <t>平成28年10月特殊鋼熱間圧延鋼材生産高（鋼種・形状別）</t>
  </si>
  <si>
    <t>平成28年９月特殊鋼熱間圧延鋼材生産高（鋼種・形状別）</t>
  </si>
  <si>
    <t>平成28年8月特殊鋼熱間圧延鋼材生産高（鋼種・形状別）</t>
  </si>
  <si>
    <t>平成28年7月特殊鋼熱間圧延鋼材生産高（鋼種・形状別）</t>
  </si>
  <si>
    <t>平成28年6月特殊鋼熱間圧延鋼材生産高（鋼種・形状別）</t>
  </si>
  <si>
    <t>平成28年5月特殊鋼熱間圧延鋼材生産高</t>
  </si>
  <si>
    <t>平成28年4月特殊鋼熱間圧延鋼材生産高（鋼種・形状別）</t>
  </si>
  <si>
    <t>平成28年3月特殊鋼熱間圧延鋼材生産高（鋼種・形状別）</t>
  </si>
  <si>
    <t>平成28年2月特殊鋼熱間圧延鋼材生産高（鋼種・形状別）</t>
  </si>
  <si>
    <t>－</t>
    <phoneticPr fontId="3"/>
  </si>
  <si>
    <t>-</t>
    <phoneticPr fontId="3"/>
  </si>
  <si>
    <t>-</t>
    <phoneticPr fontId="3"/>
  </si>
  <si>
    <t>-</t>
    <phoneticPr fontId="3"/>
  </si>
  <si>
    <t>-</t>
    <phoneticPr fontId="3"/>
  </si>
  <si>
    <t>平成28年暦年特殊鋼熱間圧延鋼材生産高（鋼種・形状別）</t>
    <rPh sb="5" eb="7">
      <t>レキネン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</si>
</sst>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11"/>
      <color theme="1"/>
      <name val="ＭＳ Ｐゴシック"/>
      <family val="2"/>
      <charset val="128"/>
      <scheme val="minor"/>
    </font>
    <font>
      <sz val="9"/>
      <name val="ＭＳ 明朝"/>
      <family val="1"/>
      <charset val="128"/>
    </font>
    <font>
      <sz val="6"/>
      <name val="ＭＳ Ｐゴシック"/>
      <family val="3"/>
      <charset val="128"/>
    </font>
    <font>
      <i/>
      <sz val="36"/>
      <name val="HGP創英角ｺﾞｼｯｸUB"/>
      <family val="3"/>
      <charset val="128"/>
    </font>
    <font>
      <sz val="6"/>
      <name val="ＭＳ 明朝"/>
      <family val="1"/>
      <charset val="128"/>
    </font>
    <font>
      <sz val="11"/>
      <name val="ＭＳ 明朝"/>
      <family val="1"/>
      <charset val="128"/>
    </font>
    <font>
      <sz val="10"/>
      <name val="ＭＳ 明朝"/>
      <family val="1"/>
      <charset val="128"/>
    </font>
    <font>
      <sz val="11"/>
      <name val="ＭＳ Ｐゴシック"/>
      <family val="3"/>
      <charset val="128"/>
    </font>
    <font>
      <b/>
      <sz val="9"/>
      <name val="ＭＳ 明朝"/>
      <family val="1"/>
      <charset val="128"/>
    </font>
    <font>
      <b/>
      <sz val="9"/>
      <color indexed="10"/>
      <name val="ＭＳ 明朝"/>
      <family val="1"/>
      <charset val="128"/>
    </font>
    <font>
      <sz val="9.5"/>
      <color indexed="8"/>
      <name val="ＭＳ 明朝"/>
      <family val="1"/>
      <charset val="128"/>
    </font>
    <font>
      <sz val="11"/>
      <color theme="1"/>
      <name val="ＭＳ Ｐゴシック"/>
      <family val="3"/>
      <charset val="128"/>
      <scheme val="minor"/>
    </font>
    <font>
      <b/>
      <sz val="12"/>
      <color indexed="8"/>
      <name val="ＭＳ 明朝"/>
      <family val="1"/>
      <charset val="128"/>
    </font>
    <font>
      <b/>
      <sz val="11"/>
      <name val="ＭＳ 明朝"/>
      <family val="1"/>
      <charset val="128"/>
    </font>
    <font>
      <sz val="11"/>
      <color indexed="8"/>
      <name val="ＭＳ 明朝"/>
      <family val="1"/>
      <charset val="128"/>
    </font>
    <font>
      <sz val="14"/>
      <name val="ＭＳ Ｐ明朝"/>
      <family val="1"/>
      <charset val="128"/>
    </font>
    <font>
      <sz val="10"/>
      <name val="ＭＳ Ｐ明朝"/>
      <family val="1"/>
      <charset val="128"/>
    </font>
    <font>
      <sz val="11"/>
      <name val="ＭＳ Ｐ明朝"/>
      <family val="1"/>
      <charset val="128"/>
    </font>
    <font>
      <sz val="9.5"/>
      <color indexed="8"/>
      <name val="ＭＳ Ｐ明朝"/>
      <family val="1"/>
      <charset val="128"/>
    </font>
    <font>
      <sz val="9"/>
      <name val="ＭＳ Ｐ明朝"/>
      <family val="1"/>
      <charset val="128"/>
    </font>
    <font>
      <b/>
      <sz val="9"/>
      <color indexed="10"/>
      <name val="ＭＳ Ｐ明朝"/>
      <family val="1"/>
      <charset val="128"/>
    </font>
  </fonts>
  <fills count="3">
    <fill>
      <patternFill patternType="none"/>
    </fill>
    <fill>
      <patternFill patternType="gray125"/>
    </fill>
    <fill>
      <patternFill patternType="solid">
        <fgColor rgb="FFCCFFFF"/>
        <bgColor indexed="64"/>
      </patternFill>
    </fill>
  </fills>
  <borders count="25">
    <border>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dotted">
        <color indexed="64"/>
      </right>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thin">
        <color indexed="64"/>
      </left>
      <right/>
      <top/>
      <bottom style="dotted">
        <color indexed="64"/>
      </bottom>
      <diagonal/>
    </border>
  </borders>
  <cellStyleXfs count="10">
    <xf numFmtId="0" fontId="0" fillId="0" borderId="0">
      <alignment vertical="center"/>
    </xf>
    <xf numFmtId="38" fontId="6"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xf numFmtId="0" fontId="6" fillId="0" borderId="0"/>
    <xf numFmtId="0" fontId="8" fillId="0" borderId="0">
      <alignment vertical="center"/>
    </xf>
    <xf numFmtId="0" fontId="8" fillId="0" borderId="0"/>
    <xf numFmtId="0" fontId="12" fillId="0" borderId="0">
      <alignment vertical="center"/>
    </xf>
    <xf numFmtId="0" fontId="6" fillId="0" borderId="0"/>
    <xf numFmtId="0" fontId="1" fillId="0" borderId="0">
      <alignment vertical="center"/>
    </xf>
  </cellStyleXfs>
  <cellXfs count="191">
    <xf numFmtId="0" fontId="0" fillId="0" borderId="0" xfId="0">
      <alignment vertical="center"/>
    </xf>
    <xf numFmtId="0" fontId="6" fillId="0" borderId="0" xfId="8" applyFill="1"/>
    <xf numFmtId="49" fontId="7" fillId="0" borderId="0" xfId="8" applyNumberFormat="1" applyFont="1" applyFill="1" applyAlignment="1">
      <alignment horizontal="center" vertical="center"/>
    </xf>
    <xf numFmtId="0" fontId="2" fillId="0" borderId="0" xfId="8" applyFont="1" applyFill="1"/>
    <xf numFmtId="0" fontId="7" fillId="0" borderId="0" xfId="8" applyFont="1" applyFill="1"/>
    <xf numFmtId="0" fontId="7" fillId="0" borderId="0" xfId="8" applyFont="1" applyFill="1" applyAlignment="1">
      <alignment vertical="center"/>
    </xf>
    <xf numFmtId="0" fontId="7" fillId="0" borderId="0" xfId="8" applyFont="1" applyFill="1" applyAlignment="1">
      <alignment horizontal="right" vertical="center"/>
    </xf>
    <xf numFmtId="0" fontId="2" fillId="0" borderId="0" xfId="8" applyFont="1" applyFill="1" applyAlignment="1">
      <alignment horizontal="left"/>
    </xf>
    <xf numFmtId="0" fontId="2" fillId="0" borderId="0" xfId="8" applyFont="1" applyFill="1" applyAlignment="1">
      <alignment vertical="center"/>
    </xf>
    <xf numFmtId="0" fontId="7" fillId="0" borderId="7" xfId="8" applyFont="1" applyFill="1" applyBorder="1" applyAlignment="1">
      <alignment vertical="center"/>
    </xf>
    <xf numFmtId="0" fontId="7" fillId="0" borderId="4" xfId="8" applyFont="1" applyFill="1" applyBorder="1" applyAlignment="1">
      <alignment vertical="center"/>
    </xf>
    <xf numFmtId="0" fontId="7" fillId="0" borderId="9" xfId="8" applyFont="1" applyFill="1" applyBorder="1" applyAlignment="1">
      <alignment horizontal="centerContinuous" vertical="center"/>
    </xf>
    <xf numFmtId="0" fontId="7" fillId="0" borderId="0" xfId="8" applyFont="1" applyFill="1" applyBorder="1" applyAlignment="1">
      <alignment horizontal="right" vertical="center"/>
    </xf>
    <xf numFmtId="0" fontId="7" fillId="0" borderId="11" xfId="8" applyFont="1" applyFill="1" applyBorder="1" applyAlignment="1">
      <alignment horizontal="centerContinuous" vertical="center"/>
    </xf>
    <xf numFmtId="0" fontId="7" fillId="0" borderId="10" xfId="8" applyFont="1" applyFill="1" applyBorder="1" applyAlignment="1">
      <alignment horizontal="centerContinuous" vertical="center"/>
    </xf>
    <xf numFmtId="0" fontId="7" fillId="0" borderId="12" xfId="8" applyFont="1" applyFill="1" applyBorder="1" applyAlignment="1">
      <alignment horizontal="centerContinuous" vertical="center"/>
    </xf>
    <xf numFmtId="0" fontId="7" fillId="0" borderId="13" xfId="8" applyFont="1" applyFill="1" applyBorder="1" applyAlignment="1">
      <alignment vertical="center"/>
    </xf>
    <xf numFmtId="0" fontId="2" fillId="0" borderId="0" xfId="8" applyFont="1" applyFill="1" applyAlignment="1">
      <alignment horizontal="center" vertical="center"/>
    </xf>
    <xf numFmtId="38" fontId="10" fillId="0" borderId="0" xfId="2" applyFont="1" applyFill="1" applyAlignment="1"/>
    <xf numFmtId="38" fontId="7" fillId="0" borderId="0" xfId="2" applyFont="1" applyFill="1" applyAlignment="1">
      <alignment horizontal="right"/>
    </xf>
    <xf numFmtId="38" fontId="2" fillId="0" borderId="0" xfId="2" applyFont="1" applyFill="1" applyAlignment="1"/>
    <xf numFmtId="0" fontId="0" fillId="0" borderId="0" xfId="0" applyFill="1">
      <alignment vertical="center"/>
    </xf>
    <xf numFmtId="0" fontId="7" fillId="0" borderId="8" xfId="8" applyFont="1" applyFill="1" applyBorder="1" applyAlignment="1">
      <alignment horizontal="center" vertical="center"/>
    </xf>
    <xf numFmtId="0" fontId="7" fillId="0" borderId="6" xfId="8" applyFont="1" applyFill="1" applyBorder="1" applyAlignment="1">
      <alignment horizontal="center" vertical="center"/>
    </xf>
    <xf numFmtId="0" fontId="7" fillId="0" borderId="1" xfId="8" applyFont="1" applyFill="1" applyBorder="1" applyAlignment="1">
      <alignment horizontal="center" vertical="center"/>
    </xf>
    <xf numFmtId="0" fontId="7" fillId="0" borderId="5" xfId="8" applyFont="1" applyFill="1" applyBorder="1" applyAlignment="1">
      <alignment horizontal="center" vertical="center"/>
    </xf>
    <xf numFmtId="0" fontId="6" fillId="0" borderId="0" xfId="8" applyFill="1" applyAlignment="1">
      <alignment horizontal="center"/>
    </xf>
    <xf numFmtId="0" fontId="0" fillId="0" borderId="0" xfId="0" applyFill="1">
      <alignment vertical="center"/>
    </xf>
    <xf numFmtId="0" fontId="7" fillId="0" borderId="8" xfId="8" applyFont="1" applyFill="1" applyBorder="1" applyAlignment="1">
      <alignment horizontal="center" vertical="center"/>
    </xf>
    <xf numFmtId="0" fontId="7" fillId="0" borderId="6" xfId="8" applyFont="1" applyFill="1" applyBorder="1" applyAlignment="1">
      <alignment horizontal="center" vertical="center"/>
    </xf>
    <xf numFmtId="0" fontId="13" fillId="0" borderId="0" xfId="8" applyFont="1" applyFill="1"/>
    <xf numFmtId="0" fontId="14" fillId="0" borderId="0" xfId="8" applyFont="1" applyFill="1"/>
    <xf numFmtId="0" fontId="0" fillId="0" borderId="0" xfId="0" applyFill="1" applyBorder="1">
      <alignment vertical="center"/>
    </xf>
    <xf numFmtId="0" fontId="14" fillId="0" borderId="0" xfId="8" applyFont="1" applyFill="1" applyBorder="1"/>
    <xf numFmtId="0" fontId="14" fillId="0" borderId="0" xfId="8" applyFont="1" applyFill="1" applyBorder="1" applyAlignment="1">
      <alignment horizontal="right"/>
    </xf>
    <xf numFmtId="0" fontId="7" fillId="0" borderId="3" xfId="8" applyFont="1" applyFill="1" applyBorder="1" applyAlignment="1">
      <alignment horizontal="right" vertical="center"/>
    </xf>
    <xf numFmtId="38" fontId="11" fillId="0" borderId="2" xfId="2" applyFont="1" applyFill="1" applyBorder="1" applyAlignment="1">
      <alignment horizontal="right" vertical="center"/>
    </xf>
    <xf numFmtId="38" fontId="11" fillId="0" borderId="0" xfId="2" applyFont="1" applyFill="1" applyBorder="1" applyAlignment="1">
      <alignment horizontal="right" vertical="center"/>
    </xf>
    <xf numFmtId="0" fontId="7" fillId="0" borderId="3" xfId="8" applyFont="1" applyFill="1" applyBorder="1" applyAlignment="1">
      <alignment horizontal="right" vertical="distributed"/>
    </xf>
    <xf numFmtId="0" fontId="15" fillId="0" borderId="0" xfId="8" applyFont="1" applyFill="1"/>
    <xf numFmtId="0" fontId="9" fillId="0" borderId="0" xfId="8" applyFont="1" applyFill="1"/>
    <xf numFmtId="0" fontId="1" fillId="0" borderId="0" xfId="9">
      <alignment vertical="center"/>
    </xf>
    <xf numFmtId="0" fontId="17" fillId="0" borderId="0" xfId="8" applyFont="1" applyFill="1" applyAlignment="1">
      <alignment vertical="center"/>
    </xf>
    <xf numFmtId="49" fontId="17" fillId="0" borderId="0" xfId="8" applyNumberFormat="1" applyFont="1" applyFill="1" applyAlignment="1">
      <alignment horizontal="center" vertical="center"/>
    </xf>
    <xf numFmtId="0" fontId="18" fillId="0" borderId="0" xfId="8" applyFont="1" applyFill="1" applyAlignment="1">
      <alignment horizontal="center"/>
    </xf>
    <xf numFmtId="0" fontId="17" fillId="0" borderId="13" xfId="8" applyFont="1" applyFill="1" applyBorder="1" applyAlignment="1">
      <alignment vertical="center"/>
    </xf>
    <xf numFmtId="0" fontId="17" fillId="0" borderId="8" xfId="8" applyFont="1" applyFill="1" applyBorder="1" applyAlignment="1">
      <alignment horizontal="center" vertical="center"/>
    </xf>
    <xf numFmtId="0" fontId="17" fillId="0" borderId="12" xfId="8" applyFont="1" applyFill="1" applyBorder="1" applyAlignment="1">
      <alignment horizontal="centerContinuous" vertical="center"/>
    </xf>
    <xf numFmtId="0" fontId="17" fillId="0" borderId="11" xfId="8" applyFont="1" applyFill="1" applyBorder="1" applyAlignment="1">
      <alignment horizontal="centerContinuous" vertical="center"/>
    </xf>
    <xf numFmtId="0" fontId="17" fillId="0" borderId="10" xfId="8" applyFont="1" applyFill="1" applyBorder="1" applyAlignment="1">
      <alignment horizontal="centerContinuous" vertical="center"/>
    </xf>
    <xf numFmtId="0" fontId="17" fillId="0" borderId="4" xfId="8" applyFont="1" applyFill="1" applyBorder="1" applyAlignment="1">
      <alignment vertical="center"/>
    </xf>
    <xf numFmtId="0" fontId="17" fillId="0" borderId="0" xfId="8" applyFont="1" applyFill="1" applyBorder="1" applyAlignment="1">
      <alignment horizontal="right" vertical="center"/>
    </xf>
    <xf numFmtId="0" fontId="17" fillId="0" borderId="5" xfId="8" applyFont="1" applyFill="1" applyBorder="1" applyAlignment="1">
      <alignment horizontal="center" vertical="center"/>
    </xf>
    <xf numFmtId="0" fontId="17" fillId="0" borderId="9" xfId="8" applyFont="1" applyFill="1" applyBorder="1" applyAlignment="1">
      <alignment horizontal="centerContinuous" vertical="center"/>
    </xf>
    <xf numFmtId="0" fontId="17" fillId="0" borderId="7" xfId="8" applyFont="1" applyFill="1" applyBorder="1" applyAlignment="1">
      <alignment vertical="center"/>
    </xf>
    <xf numFmtId="0" fontId="17" fillId="0" borderId="1" xfId="8" applyFont="1" applyFill="1" applyBorder="1" applyAlignment="1">
      <alignment horizontal="center" vertical="center"/>
    </xf>
    <xf numFmtId="0" fontId="17" fillId="0" borderId="6" xfId="8" applyFont="1" applyFill="1" applyBorder="1" applyAlignment="1">
      <alignment horizontal="center" vertical="center"/>
    </xf>
    <xf numFmtId="0" fontId="17" fillId="0" borderId="3" xfId="8" applyFont="1" applyFill="1" applyBorder="1" applyAlignment="1">
      <alignment horizontal="right" vertical="center"/>
    </xf>
    <xf numFmtId="38" fontId="19" fillId="0" borderId="2" xfId="2" applyFont="1" applyFill="1" applyBorder="1" applyAlignment="1">
      <alignment horizontal="right" vertical="center"/>
    </xf>
    <xf numFmtId="38" fontId="19" fillId="0" borderId="0" xfId="2" applyFont="1" applyFill="1" applyBorder="1" applyAlignment="1">
      <alignment horizontal="right" vertical="center"/>
    </xf>
    <xf numFmtId="0" fontId="17" fillId="0" borderId="3" xfId="8" applyFont="1" applyFill="1" applyBorder="1" applyAlignment="1">
      <alignment horizontal="right" vertical="distributed"/>
    </xf>
    <xf numFmtId="0" fontId="17" fillId="0" borderId="8" xfId="8" applyFont="1" applyFill="1" applyBorder="1" applyAlignment="1">
      <alignment horizontal="center" vertical="center"/>
    </xf>
    <xf numFmtId="0" fontId="17" fillId="0" borderId="6" xfId="8" applyFont="1" applyFill="1" applyBorder="1" applyAlignment="1">
      <alignment horizontal="center" vertical="center"/>
    </xf>
    <xf numFmtId="0" fontId="20" fillId="0" borderId="0" xfId="8" applyFont="1" applyFill="1" applyAlignment="1">
      <alignment horizontal="center" vertical="center"/>
    </xf>
    <xf numFmtId="0" fontId="20" fillId="0" borderId="0" xfId="8" applyFont="1" applyFill="1" applyAlignment="1">
      <alignment horizontal="left"/>
    </xf>
    <xf numFmtId="0" fontId="20" fillId="0" borderId="0" xfId="8" applyFont="1" applyFill="1"/>
    <xf numFmtId="0" fontId="17" fillId="0" borderId="0" xfId="8" applyFont="1" applyFill="1" applyAlignment="1">
      <alignment horizontal="right" vertical="center"/>
    </xf>
    <xf numFmtId="0" fontId="20" fillId="0" borderId="0" xfId="8" applyFont="1" applyFill="1" applyAlignment="1">
      <alignment vertical="center"/>
    </xf>
    <xf numFmtId="0" fontId="18" fillId="0" borderId="0" xfId="8" applyFont="1" applyFill="1"/>
    <xf numFmtId="38" fontId="21" fillId="0" borderId="0" xfId="2" applyFont="1" applyFill="1" applyAlignment="1"/>
    <xf numFmtId="38" fontId="20" fillId="0" borderId="0" xfId="2" applyFont="1" applyFill="1" applyAlignment="1"/>
    <xf numFmtId="0" fontId="18" fillId="0" borderId="0" xfId="0" applyFont="1" applyFill="1">
      <alignment vertical="center"/>
    </xf>
    <xf numFmtId="38" fontId="17" fillId="0" borderId="0" xfId="2" applyFont="1" applyFill="1" applyAlignment="1">
      <alignment horizontal="right"/>
    </xf>
    <xf numFmtId="0" fontId="17" fillId="0" borderId="8" xfId="8" applyFont="1" applyFill="1" applyBorder="1" applyAlignment="1">
      <alignment horizontal="center" vertical="center"/>
    </xf>
    <xf numFmtId="0" fontId="17" fillId="0" borderId="6" xfId="8" applyFont="1" applyFill="1" applyBorder="1" applyAlignment="1">
      <alignment horizontal="center" vertical="center"/>
    </xf>
    <xf numFmtId="38" fontId="19" fillId="0" borderId="15" xfId="2" applyFont="1" applyFill="1" applyBorder="1" applyAlignment="1">
      <alignment horizontal="right" vertical="center"/>
    </xf>
    <xf numFmtId="38" fontId="19" fillId="0" borderId="3" xfId="2" applyFont="1" applyFill="1" applyBorder="1" applyAlignment="1">
      <alignment horizontal="right" vertical="center"/>
    </xf>
    <xf numFmtId="38" fontId="1" fillId="0" borderId="0" xfId="9" applyNumberFormat="1">
      <alignment vertical="center"/>
    </xf>
    <xf numFmtId="38" fontId="19" fillId="0" borderId="15" xfId="2" applyFont="1" applyFill="1" applyBorder="1" applyAlignment="1">
      <alignment horizontal="right" vertical="center"/>
    </xf>
    <xf numFmtId="38" fontId="19" fillId="0" borderId="3" xfId="2" applyFont="1" applyFill="1" applyBorder="1" applyAlignment="1">
      <alignment horizontal="right" vertical="center"/>
    </xf>
    <xf numFmtId="38" fontId="11" fillId="0" borderId="3" xfId="2" applyFont="1" applyFill="1" applyBorder="1" applyAlignment="1">
      <alignment horizontal="right" vertical="center"/>
    </xf>
    <xf numFmtId="38" fontId="11" fillId="0" borderId="15" xfId="2" applyFont="1" applyFill="1" applyBorder="1" applyAlignment="1">
      <alignment horizontal="right" vertical="center"/>
    </xf>
    <xf numFmtId="38" fontId="11" fillId="0" borderId="18" xfId="2" applyFont="1" applyFill="1" applyBorder="1" applyAlignment="1">
      <alignment horizontal="right" vertical="center"/>
    </xf>
    <xf numFmtId="38" fontId="11" fillId="0" borderId="18" xfId="2" applyNumberFormat="1" applyFont="1" applyFill="1" applyBorder="1" applyAlignment="1">
      <alignment horizontal="right" vertical="center"/>
    </xf>
    <xf numFmtId="0" fontId="17" fillId="0" borderId="13" xfId="8" applyFont="1" applyFill="1" applyBorder="1" applyAlignment="1">
      <alignment horizontal="center" vertical="center"/>
    </xf>
    <xf numFmtId="0" fontId="17" fillId="0" borderId="8" xfId="8" applyFont="1" applyFill="1" applyBorder="1" applyAlignment="1">
      <alignment horizontal="center" vertical="center"/>
    </xf>
    <xf numFmtId="0" fontId="17" fillId="0" borderId="6" xfId="8" applyFont="1" applyFill="1" applyBorder="1" applyAlignment="1">
      <alignment horizontal="center" vertical="center"/>
    </xf>
    <xf numFmtId="0" fontId="17" fillId="0" borderId="14" xfId="8" applyFont="1" applyFill="1" applyBorder="1" applyAlignment="1">
      <alignment horizontal="center" vertical="center"/>
    </xf>
    <xf numFmtId="38" fontId="19" fillId="0" borderId="5" xfId="2" applyFont="1" applyFill="1" applyBorder="1" applyAlignment="1">
      <alignment horizontal="right" vertical="center"/>
    </xf>
    <xf numFmtId="38" fontId="19" fillId="0" borderId="1" xfId="2" applyFont="1" applyFill="1" applyBorder="1" applyAlignment="1">
      <alignment horizontal="right" vertical="center"/>
    </xf>
    <xf numFmtId="49" fontId="17" fillId="0" borderId="5" xfId="8" applyNumberFormat="1" applyFont="1" applyFill="1" applyBorder="1" applyAlignment="1">
      <alignment horizontal="distributed" vertical="center" textRotation="255"/>
    </xf>
    <xf numFmtId="49" fontId="17" fillId="0" borderId="3" xfId="8" applyNumberFormat="1" applyFont="1" applyFill="1" applyBorder="1" applyAlignment="1">
      <alignment horizontal="distributed" vertical="center" textRotation="255"/>
    </xf>
    <xf numFmtId="49" fontId="17" fillId="0" borderId="1" xfId="8" applyNumberFormat="1" applyFont="1" applyFill="1" applyBorder="1" applyAlignment="1">
      <alignment horizontal="distributed" vertical="center" textRotation="255"/>
    </xf>
    <xf numFmtId="49" fontId="17" fillId="0" borderId="3" xfId="8" applyNumberFormat="1" applyFont="1" applyFill="1" applyBorder="1" applyAlignment="1">
      <alignment horizontal="distributed" vertical="center"/>
    </xf>
    <xf numFmtId="49" fontId="17" fillId="0" borderId="1" xfId="8" applyNumberFormat="1" applyFont="1" applyFill="1" applyBorder="1" applyAlignment="1">
      <alignment horizontal="distributed" vertical="center"/>
    </xf>
    <xf numFmtId="38" fontId="19" fillId="0" borderId="3" xfId="2" applyFont="1" applyFill="1" applyBorder="1" applyAlignment="1">
      <alignment horizontal="right" vertical="center"/>
    </xf>
    <xf numFmtId="49" fontId="17" fillId="0" borderId="3" xfId="8" applyNumberFormat="1" applyFont="1" applyFill="1" applyBorder="1" applyAlignment="1">
      <alignment horizontal="distributed" vertical="center" wrapText="1"/>
    </xf>
    <xf numFmtId="49" fontId="17" fillId="0" borderId="18" xfId="8" applyNumberFormat="1" applyFont="1" applyFill="1" applyBorder="1" applyAlignment="1">
      <alignment horizontal="distributed" vertical="center"/>
    </xf>
    <xf numFmtId="38" fontId="19" fillId="0" borderId="18" xfId="2" applyFont="1" applyFill="1" applyBorder="1" applyAlignment="1">
      <alignment horizontal="right" vertical="center"/>
    </xf>
    <xf numFmtId="38" fontId="19" fillId="0" borderId="16" xfId="2" applyFont="1" applyFill="1" applyBorder="1" applyAlignment="1">
      <alignment horizontal="right" vertical="center"/>
    </xf>
    <xf numFmtId="49" fontId="17" fillId="0" borderId="16" xfId="8" applyNumberFormat="1" applyFont="1" applyFill="1" applyBorder="1" applyAlignment="1">
      <alignment horizontal="distributed" vertical="center" wrapText="1"/>
    </xf>
    <xf numFmtId="0" fontId="17" fillId="0" borderId="3" xfId="8" applyFont="1" applyFill="1" applyBorder="1" applyAlignment="1">
      <alignment horizontal="distributed" vertical="center"/>
    </xf>
    <xf numFmtId="0" fontId="17" fillId="0" borderId="16" xfId="8" applyFont="1" applyFill="1" applyBorder="1" applyAlignment="1">
      <alignment horizontal="distributed" vertical="center"/>
    </xf>
    <xf numFmtId="0" fontId="17" fillId="0" borderId="5" xfId="8" applyFont="1" applyFill="1" applyBorder="1" applyAlignment="1">
      <alignment horizontal="distributed" vertical="center"/>
    </xf>
    <xf numFmtId="0" fontId="17" fillId="0" borderId="1" xfId="8" applyFont="1" applyFill="1" applyBorder="1" applyAlignment="1">
      <alignment horizontal="distributed" vertical="center"/>
    </xf>
    <xf numFmtId="0" fontId="17" fillId="0" borderId="5" xfId="8" applyFont="1" applyFill="1" applyBorder="1" applyAlignment="1">
      <alignment horizontal="center" vertical="distributed" wrapText="1"/>
    </xf>
    <xf numFmtId="0" fontId="17" fillId="0" borderId="3" xfId="8" applyFont="1" applyFill="1" applyBorder="1" applyAlignment="1">
      <alignment horizontal="center" vertical="distributed" wrapText="1"/>
    </xf>
    <xf numFmtId="0" fontId="17" fillId="0" borderId="1" xfId="8" applyFont="1" applyFill="1" applyBorder="1" applyAlignment="1">
      <alignment horizontal="center" vertical="distributed" wrapText="1"/>
    </xf>
    <xf numFmtId="49" fontId="17" fillId="0" borderId="5" xfId="8" applyNumberFormat="1" applyFont="1" applyFill="1" applyBorder="1" applyAlignment="1">
      <alignment horizontal="distributed" vertical="center"/>
    </xf>
    <xf numFmtId="49" fontId="17" fillId="0" borderId="3" xfId="8" applyNumberFormat="1" applyFont="1" applyFill="1" applyBorder="1" applyAlignment="1">
      <alignment horizontal="center" vertical="center"/>
    </xf>
    <xf numFmtId="49" fontId="17" fillId="0" borderId="1" xfId="8" applyNumberFormat="1" applyFont="1" applyFill="1" applyBorder="1" applyAlignment="1">
      <alignment horizontal="center" vertical="center"/>
    </xf>
    <xf numFmtId="49" fontId="19" fillId="0" borderId="3" xfId="2" applyNumberFormat="1" applyFont="1" applyFill="1" applyBorder="1" applyAlignment="1">
      <alignment horizontal="right" vertical="center"/>
    </xf>
    <xf numFmtId="49" fontId="19" fillId="0" borderId="1" xfId="2" applyNumberFormat="1" applyFont="1" applyFill="1" applyBorder="1" applyAlignment="1">
      <alignment horizontal="right" vertical="center"/>
    </xf>
    <xf numFmtId="0" fontId="17" fillId="0" borderId="3" xfId="8" applyFont="1" applyFill="1" applyBorder="1" applyAlignment="1">
      <alignment horizontal="distributed" vertical="center" wrapText="1"/>
    </xf>
    <xf numFmtId="38" fontId="19" fillId="0" borderId="15" xfId="2" applyFont="1" applyFill="1" applyBorder="1" applyAlignment="1">
      <alignment horizontal="right" vertical="center"/>
    </xf>
    <xf numFmtId="0" fontId="16" fillId="0" borderId="0" xfId="8" applyFont="1" applyFill="1" applyAlignment="1">
      <alignment horizontal="left" vertical="center"/>
    </xf>
    <xf numFmtId="0" fontId="17" fillId="0" borderId="5" xfId="8" applyFont="1" applyFill="1" applyBorder="1" applyAlignment="1">
      <alignment horizontal="center" vertical="center" wrapText="1"/>
    </xf>
    <xf numFmtId="0" fontId="17" fillId="0" borderId="3" xfId="8" applyFont="1" applyFill="1" applyBorder="1" applyAlignment="1">
      <alignment horizontal="center" vertical="center" wrapText="1"/>
    </xf>
    <xf numFmtId="0" fontId="17" fillId="0" borderId="1" xfId="8" applyFont="1" applyFill="1" applyBorder="1" applyAlignment="1">
      <alignment horizontal="center" vertical="center" wrapText="1"/>
    </xf>
    <xf numFmtId="0" fontId="17" fillId="0" borderId="5" xfId="8" applyFont="1" applyFill="1" applyBorder="1" applyAlignment="1">
      <alignment horizontal="center" vertical="center" textRotation="255"/>
    </xf>
    <xf numFmtId="0" fontId="17" fillId="0" borderId="3" xfId="8" applyFont="1" applyFill="1" applyBorder="1" applyAlignment="1">
      <alignment horizontal="center" vertical="center" textRotation="255"/>
    </xf>
    <xf numFmtId="0" fontId="17" fillId="0" borderId="1" xfId="8" applyFont="1" applyFill="1" applyBorder="1" applyAlignment="1">
      <alignment horizontal="center" vertical="center" textRotation="255"/>
    </xf>
    <xf numFmtId="38" fontId="19" fillId="0" borderId="21" xfId="2" applyFont="1" applyFill="1" applyBorder="1" applyAlignment="1">
      <alignment horizontal="right" vertical="center"/>
    </xf>
    <xf numFmtId="38" fontId="19" fillId="0" borderId="20" xfId="2" applyFont="1" applyFill="1" applyBorder="1" applyAlignment="1">
      <alignment horizontal="right" vertical="center"/>
    </xf>
    <xf numFmtId="38" fontId="19" fillId="2" borderId="3" xfId="2" applyFont="1" applyFill="1" applyBorder="1" applyAlignment="1">
      <alignment horizontal="right" vertical="center"/>
    </xf>
    <xf numFmtId="38" fontId="19" fillId="2" borderId="1" xfId="2" applyFont="1" applyFill="1" applyBorder="1" applyAlignment="1">
      <alignment horizontal="right" vertical="center"/>
    </xf>
    <xf numFmtId="38" fontId="19" fillId="2" borderId="5" xfId="2" applyFont="1" applyFill="1" applyBorder="1" applyAlignment="1">
      <alignment horizontal="right" vertical="center"/>
    </xf>
    <xf numFmtId="38" fontId="19" fillId="0" borderId="22" xfId="2" applyFont="1" applyFill="1" applyBorder="1" applyAlignment="1">
      <alignment horizontal="right" vertical="center"/>
    </xf>
    <xf numFmtId="38" fontId="19" fillId="0" borderId="23" xfId="2" applyFont="1" applyFill="1" applyBorder="1" applyAlignment="1">
      <alignment horizontal="right" vertical="center"/>
    </xf>
    <xf numFmtId="38" fontId="11" fillId="0" borderId="5" xfId="2" applyFont="1" applyFill="1" applyBorder="1" applyAlignment="1">
      <alignment horizontal="right" vertical="center"/>
    </xf>
    <xf numFmtId="38" fontId="11" fillId="0" borderId="3" xfId="2" applyFont="1" applyFill="1" applyBorder="1" applyAlignment="1">
      <alignment horizontal="right" vertical="center"/>
    </xf>
    <xf numFmtId="38" fontId="11" fillId="0" borderId="15" xfId="2" applyFont="1" applyFill="1" applyBorder="1" applyAlignment="1">
      <alignment horizontal="right" vertical="center"/>
    </xf>
    <xf numFmtId="0" fontId="7" fillId="0" borderId="3" xfId="8" applyFont="1" applyFill="1" applyBorder="1" applyAlignment="1">
      <alignment horizontal="distributed" vertical="center"/>
    </xf>
    <xf numFmtId="38" fontId="11" fillId="0" borderId="20" xfId="2" applyFont="1" applyFill="1" applyBorder="1" applyAlignment="1">
      <alignment horizontal="right" vertical="center"/>
    </xf>
    <xf numFmtId="38" fontId="11" fillId="0" borderId="1" xfId="2" applyFont="1" applyFill="1" applyBorder="1" applyAlignment="1">
      <alignment horizontal="right" vertical="center"/>
    </xf>
    <xf numFmtId="0" fontId="7" fillId="0" borderId="5" xfId="8" applyFont="1" applyFill="1" applyBorder="1" applyAlignment="1">
      <alignment horizontal="center" vertical="center" wrapText="1"/>
    </xf>
    <xf numFmtId="0" fontId="7" fillId="0" borderId="3" xfId="8" applyFont="1" applyFill="1" applyBorder="1" applyAlignment="1">
      <alignment horizontal="center" vertical="center" wrapText="1"/>
    </xf>
    <xf numFmtId="0" fontId="7" fillId="0" borderId="1" xfId="8" applyFont="1" applyFill="1" applyBorder="1" applyAlignment="1">
      <alignment horizontal="center" vertical="center" wrapText="1"/>
    </xf>
    <xf numFmtId="0" fontId="7" fillId="0" borderId="3" xfId="8" applyFont="1" applyFill="1" applyBorder="1" applyAlignment="1">
      <alignment horizontal="distributed" vertical="center" wrapText="1"/>
    </xf>
    <xf numFmtId="0" fontId="7" fillId="0" borderId="5" xfId="8" applyFont="1" applyFill="1" applyBorder="1" applyAlignment="1">
      <alignment horizontal="center" vertical="center" textRotation="255"/>
    </xf>
    <xf numFmtId="0" fontId="7" fillId="0" borderId="3" xfId="8" applyFont="1" applyFill="1" applyBorder="1" applyAlignment="1">
      <alignment horizontal="center" vertical="center" textRotation="255"/>
    </xf>
    <xf numFmtId="0" fontId="7" fillId="0" borderId="1" xfId="8" applyFont="1" applyFill="1" applyBorder="1" applyAlignment="1">
      <alignment horizontal="center" vertical="center" textRotation="255"/>
    </xf>
    <xf numFmtId="0" fontId="7" fillId="0" borderId="5" xfId="8" applyFont="1" applyFill="1" applyBorder="1" applyAlignment="1">
      <alignment horizontal="distributed" vertical="center"/>
    </xf>
    <xf numFmtId="38" fontId="11" fillId="0" borderId="21" xfId="2" applyFont="1" applyFill="1" applyBorder="1" applyAlignment="1">
      <alignment horizontal="right" vertical="center"/>
    </xf>
    <xf numFmtId="0" fontId="7" fillId="0" borderId="5" xfId="8" applyFont="1" applyFill="1" applyBorder="1" applyAlignment="1">
      <alignment horizontal="center" vertical="distributed" wrapText="1"/>
    </xf>
    <xf numFmtId="0" fontId="7" fillId="0" borderId="3" xfId="8" applyFont="1" applyFill="1" applyBorder="1" applyAlignment="1">
      <alignment horizontal="center" vertical="distributed" wrapText="1"/>
    </xf>
    <xf numFmtId="0" fontId="7" fillId="0" borderId="1" xfId="8" applyFont="1" applyFill="1" applyBorder="1" applyAlignment="1">
      <alignment horizontal="center" vertical="distributed" wrapText="1"/>
    </xf>
    <xf numFmtId="49" fontId="7" fillId="0" borderId="5" xfId="8" applyNumberFormat="1" applyFont="1" applyFill="1" applyBorder="1" applyAlignment="1">
      <alignment horizontal="distributed" vertical="center"/>
    </xf>
    <xf numFmtId="49" fontId="7" fillId="0" borderId="3" xfId="8" applyNumberFormat="1" applyFont="1" applyFill="1" applyBorder="1" applyAlignment="1">
      <alignment horizontal="distributed" vertical="center"/>
    </xf>
    <xf numFmtId="0" fontId="7" fillId="0" borderId="1" xfId="8" applyFont="1" applyFill="1" applyBorder="1" applyAlignment="1">
      <alignment horizontal="distributed" vertical="center"/>
    </xf>
    <xf numFmtId="49" fontId="7" fillId="0" borderId="3" xfId="8" applyNumberFormat="1" applyFont="1" applyFill="1" applyBorder="1" applyAlignment="1">
      <alignment horizontal="center" vertical="center"/>
    </xf>
    <xf numFmtId="49" fontId="7" fillId="0" borderId="1" xfId="8" applyNumberFormat="1" applyFont="1" applyFill="1" applyBorder="1" applyAlignment="1">
      <alignment horizontal="center" vertical="center"/>
    </xf>
    <xf numFmtId="0" fontId="7" fillId="0" borderId="8" xfId="8" applyFont="1" applyFill="1" applyBorder="1" applyAlignment="1">
      <alignment horizontal="distributed" vertical="center"/>
    </xf>
    <xf numFmtId="0" fontId="7" fillId="0" borderId="2" xfId="8" applyFont="1" applyFill="1" applyBorder="1" applyAlignment="1">
      <alignment horizontal="distributed" vertical="center"/>
    </xf>
    <xf numFmtId="49" fontId="7" fillId="0" borderId="2" xfId="8" applyNumberFormat="1" applyFont="1" applyFill="1" applyBorder="1" applyAlignment="1">
      <alignment horizontal="distributed" vertical="center"/>
    </xf>
    <xf numFmtId="38" fontId="11" fillId="0" borderId="18" xfId="2" applyFont="1" applyFill="1" applyBorder="1" applyAlignment="1">
      <alignment horizontal="right" vertical="center"/>
    </xf>
    <xf numFmtId="0" fontId="7" fillId="0" borderId="17" xfId="8" applyFont="1" applyFill="1" applyBorder="1" applyAlignment="1">
      <alignment horizontal="distributed" vertical="center"/>
    </xf>
    <xf numFmtId="38" fontId="11" fillId="0" borderId="16" xfId="2" applyFont="1" applyFill="1" applyBorder="1" applyAlignment="1">
      <alignment horizontal="right" vertical="center"/>
    </xf>
    <xf numFmtId="38" fontId="11" fillId="0" borderId="22" xfId="2" applyFont="1" applyFill="1" applyBorder="1" applyAlignment="1">
      <alignment horizontal="right" vertical="center"/>
    </xf>
    <xf numFmtId="49" fontId="7" fillId="0" borderId="19" xfId="8" applyNumberFormat="1" applyFont="1" applyFill="1" applyBorder="1" applyAlignment="1">
      <alignment horizontal="distributed" vertical="center"/>
    </xf>
    <xf numFmtId="38" fontId="11" fillId="0" borderId="23" xfId="2" applyFont="1" applyFill="1" applyBorder="1" applyAlignment="1">
      <alignment horizontal="right" vertical="center"/>
    </xf>
    <xf numFmtId="0" fontId="0" fillId="0" borderId="1" xfId="0" applyFill="1" applyBorder="1" applyAlignment="1">
      <alignment horizontal="right" vertical="center"/>
    </xf>
    <xf numFmtId="49" fontId="7" fillId="0" borderId="5" xfId="8" applyNumberFormat="1" applyFont="1" applyFill="1" applyBorder="1" applyAlignment="1">
      <alignment horizontal="distributed" vertical="center" textRotation="255"/>
    </xf>
    <xf numFmtId="0" fontId="0" fillId="0" borderId="3" xfId="0" applyBorder="1" applyAlignment="1">
      <alignment horizontal="distributed" vertical="center" textRotation="255"/>
    </xf>
    <xf numFmtId="0" fontId="0" fillId="0" borderId="1" xfId="0" applyBorder="1" applyAlignment="1">
      <alignment horizontal="distributed" vertical="center" textRotation="255"/>
    </xf>
    <xf numFmtId="49" fontId="7" fillId="0" borderId="2" xfId="8" applyNumberFormat="1" applyFont="1" applyFill="1" applyBorder="1" applyAlignment="1">
      <alignment horizontal="distributed" vertical="center" wrapText="1"/>
    </xf>
    <xf numFmtId="0" fontId="0" fillId="0" borderId="14" xfId="0" applyBorder="1" applyAlignment="1">
      <alignment horizontal="distributed" vertical="center" wrapText="1"/>
    </xf>
    <xf numFmtId="0" fontId="7" fillId="0" borderId="13" xfId="8" applyFont="1" applyFill="1" applyBorder="1" applyAlignment="1">
      <alignment horizontal="center" vertical="center"/>
    </xf>
    <xf numFmtId="0" fontId="7" fillId="0" borderId="8" xfId="8" applyFont="1" applyFill="1" applyBorder="1" applyAlignment="1">
      <alignment horizontal="center" vertical="center"/>
    </xf>
    <xf numFmtId="0" fontId="7" fillId="0" borderId="6" xfId="8" applyFont="1" applyFill="1" applyBorder="1" applyAlignment="1">
      <alignment horizontal="center" vertical="center"/>
    </xf>
    <xf numFmtId="0" fontId="7" fillId="0" borderId="14" xfId="8" applyFont="1" applyFill="1" applyBorder="1" applyAlignment="1">
      <alignment horizontal="center" vertical="center"/>
    </xf>
    <xf numFmtId="38" fontId="11" fillId="2" borderId="3" xfId="2" applyFont="1" applyFill="1" applyBorder="1" applyAlignment="1">
      <alignment horizontal="right" vertical="center"/>
    </xf>
    <xf numFmtId="38" fontId="11" fillId="2" borderId="1" xfId="2" applyFont="1" applyFill="1" applyBorder="1" applyAlignment="1">
      <alignment horizontal="right" vertical="center"/>
    </xf>
    <xf numFmtId="49" fontId="7" fillId="0" borderId="3" xfId="8" applyNumberFormat="1" applyFont="1" applyFill="1" applyBorder="1" applyAlignment="1">
      <alignment horizontal="distributed" vertical="center" textRotation="255"/>
    </xf>
    <xf numFmtId="49" fontId="7" fillId="0" borderId="1" xfId="8" applyNumberFormat="1" applyFont="1" applyFill="1" applyBorder="1" applyAlignment="1">
      <alignment horizontal="distributed" vertical="center" textRotation="255"/>
    </xf>
    <xf numFmtId="0" fontId="7" fillId="0" borderId="16" xfId="8" applyFont="1" applyFill="1" applyBorder="1" applyAlignment="1">
      <alignment horizontal="distributed" vertical="center"/>
    </xf>
    <xf numFmtId="49" fontId="7" fillId="0" borderId="1" xfId="8" applyNumberFormat="1" applyFont="1" applyFill="1" applyBorder="1" applyAlignment="1">
      <alignment horizontal="distributed" vertical="center"/>
    </xf>
    <xf numFmtId="49" fontId="7" fillId="0" borderId="3" xfId="8" applyNumberFormat="1" applyFont="1" applyFill="1" applyBorder="1" applyAlignment="1">
      <alignment horizontal="distributed" vertical="center" wrapText="1"/>
    </xf>
    <xf numFmtId="49" fontId="7" fillId="0" borderId="18" xfId="8" applyNumberFormat="1" applyFont="1" applyFill="1" applyBorder="1" applyAlignment="1">
      <alignment horizontal="distributed" vertical="center"/>
    </xf>
    <xf numFmtId="38" fontId="11" fillId="2" borderId="5" xfId="2" applyFont="1" applyFill="1" applyBorder="1" applyAlignment="1">
      <alignment horizontal="right" vertical="center"/>
    </xf>
    <xf numFmtId="38" fontId="11" fillId="2" borderId="21" xfId="2" applyFont="1" applyFill="1" applyBorder="1" applyAlignment="1">
      <alignment horizontal="right" vertical="center"/>
    </xf>
    <xf numFmtId="38" fontId="11" fillId="2" borderId="20" xfId="2" applyFont="1" applyFill="1" applyBorder="1" applyAlignment="1">
      <alignment horizontal="right" vertical="center"/>
    </xf>
    <xf numFmtId="49" fontId="7" fillId="0" borderId="16" xfId="8" applyNumberFormat="1" applyFont="1" applyFill="1" applyBorder="1" applyAlignment="1">
      <alignment horizontal="distributed" vertical="center" wrapText="1"/>
    </xf>
    <xf numFmtId="38" fontId="19" fillId="2" borderId="21" xfId="2" applyFont="1" applyFill="1" applyBorder="1" applyAlignment="1">
      <alignment horizontal="right" vertical="center"/>
    </xf>
    <xf numFmtId="38" fontId="19" fillId="2" borderId="20" xfId="2" applyFont="1" applyFill="1" applyBorder="1" applyAlignment="1">
      <alignment horizontal="right" vertical="center"/>
    </xf>
    <xf numFmtId="38" fontId="19" fillId="0" borderId="3" xfId="2" applyNumberFormat="1" applyFont="1" applyFill="1" applyBorder="1" applyAlignment="1">
      <alignment horizontal="right" vertical="center"/>
    </xf>
    <xf numFmtId="38" fontId="19" fillId="0" borderId="5" xfId="2" applyNumberFormat="1" applyFont="1" applyFill="1" applyBorder="1" applyAlignment="1">
      <alignment horizontal="right" vertical="center"/>
    </xf>
    <xf numFmtId="38" fontId="19" fillId="0" borderId="1" xfId="2" applyNumberFormat="1" applyFont="1" applyFill="1" applyBorder="1" applyAlignment="1">
      <alignment horizontal="right" vertical="center"/>
    </xf>
    <xf numFmtId="38" fontId="19" fillId="0" borderId="4" xfId="2" applyFont="1" applyFill="1" applyBorder="1" applyAlignment="1">
      <alignment horizontal="right" vertical="center"/>
    </xf>
    <xf numFmtId="38" fontId="19" fillId="0" borderId="6" xfId="2" applyFont="1" applyFill="1" applyBorder="1" applyAlignment="1">
      <alignment horizontal="right" vertical="center"/>
    </xf>
    <xf numFmtId="38" fontId="19" fillId="0" borderId="24" xfId="2" applyFont="1" applyFill="1" applyBorder="1" applyAlignment="1">
      <alignment horizontal="right" vertical="center"/>
    </xf>
  </cellXfs>
  <cellStyles count="10">
    <cellStyle name="桁区切り 2" xfId="1"/>
    <cellStyle name="桁区切り 2 2" xfId="2"/>
    <cellStyle name="桁区切り 3" xfId="3"/>
    <cellStyle name="標準" xfId="0" builtinId="0"/>
    <cellStyle name="標準 2" xfId="4"/>
    <cellStyle name="標準 2 2" xfId="5"/>
    <cellStyle name="標準 3" xfId="6"/>
    <cellStyle name="標準 4" xfId="7"/>
    <cellStyle name="標準 5" xfId="9"/>
    <cellStyle name="標準_pdf用統計06.06月" xfId="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67734" y="699559"/>
          <a:ext cx="4116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152400" y="754591"/>
          <a:ext cx="3799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0" y="390525"/>
          <a:ext cx="1733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8548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0" name="テキスト ボックス 9"/>
        <xdr:cNvSpPr txBox="1"/>
      </xdr:nvSpPr>
      <xdr:spPr>
        <a:xfrm>
          <a:off x="6991350" y="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67734" y="699559"/>
          <a:ext cx="4116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152400" y="754591"/>
          <a:ext cx="3799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0" y="390525"/>
          <a:ext cx="1733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8548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0" name="テキスト ボックス 9"/>
        <xdr:cNvSpPr txBox="1"/>
      </xdr:nvSpPr>
      <xdr:spPr>
        <a:xfrm>
          <a:off x="6991350" y="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51934"/>
          <a:ext cx="745066"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06966"/>
          <a:ext cx="713316"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42900"/>
          <a:ext cx="13716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1188196" y="395816"/>
          <a:ext cx="18203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6" name="テキスト ボックス 5"/>
        <xdr:cNvSpPr txBox="1"/>
      </xdr:nvSpPr>
      <xdr:spPr>
        <a:xfrm>
          <a:off x="6991350" y="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46</xdr:row>
      <xdr:rowOff>114300</xdr:rowOff>
    </xdr:from>
    <xdr:to>
      <xdr:col>10</xdr:col>
      <xdr:colOff>0</xdr:colOff>
      <xdr:row>47</xdr:row>
      <xdr:rowOff>133350</xdr:rowOff>
    </xdr:to>
    <xdr:sp macro="" textlink="">
      <xdr:nvSpPr>
        <xdr:cNvPr id="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4" name="テキスト 48"/>
        <xdr:cNvSpPr txBox="1">
          <a:spLocks noChangeArrowheads="1"/>
        </xdr:cNvSpPr>
      </xdr:nvSpPr>
      <xdr:spPr bwMode="auto">
        <a:xfrm>
          <a:off x="67734" y="709084"/>
          <a:ext cx="373591" cy="18309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9</xdr:col>
      <xdr:colOff>598114</xdr:colOff>
      <xdr:row>49</xdr:row>
      <xdr:rowOff>135031</xdr:rowOff>
    </xdr:from>
    <xdr:to>
      <xdr:col>10</xdr:col>
      <xdr:colOff>0</xdr:colOff>
      <xdr:row>50</xdr:row>
      <xdr:rowOff>173131</xdr:rowOff>
    </xdr:to>
    <xdr:sp macro="" textlink="">
      <xdr:nvSpPr>
        <xdr:cNvPr id="5" name="テキスト 6"/>
        <xdr:cNvSpPr txBox="1">
          <a:spLocks noChangeArrowheads="1"/>
        </xdr:cNvSpPr>
      </xdr:nvSpPr>
      <xdr:spPr bwMode="auto">
        <a:xfrm>
          <a:off x="6522664" y="9031381"/>
          <a:ext cx="68636" cy="21907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-6-</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6"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7"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8"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9"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0"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11"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3"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4" name="テキスト 48"/>
        <xdr:cNvSpPr txBox="1">
          <a:spLocks noChangeArrowheads="1"/>
        </xdr:cNvSpPr>
      </xdr:nvSpPr>
      <xdr:spPr bwMode="auto">
        <a:xfrm>
          <a:off x="152400" y="773641"/>
          <a:ext cx="341841" cy="161926"/>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5" name="Line 13"/>
        <xdr:cNvSpPr>
          <a:spLocks noChangeShapeType="1"/>
        </xdr:cNvSpPr>
      </xdr:nvSpPr>
      <xdr:spPr bwMode="auto">
        <a:xfrm flipH="1" flipV="1">
          <a:off x="0" y="390525"/>
          <a:ext cx="14859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6" name="テキスト 47"/>
        <xdr:cNvSpPr txBox="1">
          <a:spLocks noChangeArrowheads="1"/>
        </xdr:cNvSpPr>
      </xdr:nvSpPr>
      <xdr:spPr bwMode="auto">
        <a:xfrm>
          <a:off x="816721" y="443441"/>
          <a:ext cx="543984" cy="268817"/>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7" name="テキスト ボックス 16"/>
        <xdr:cNvSpPr txBox="1"/>
      </xdr:nvSpPr>
      <xdr:spPr>
        <a:xfrm>
          <a:off x="6991350" y="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46</xdr:row>
      <xdr:rowOff>114300</xdr:rowOff>
    </xdr:from>
    <xdr:to>
      <xdr:col>10</xdr:col>
      <xdr:colOff>0</xdr:colOff>
      <xdr:row>47</xdr:row>
      <xdr:rowOff>133350</xdr:rowOff>
    </xdr:to>
    <xdr:sp macro="" textlink="">
      <xdr:nvSpPr>
        <xdr:cNvPr id="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4" name="テキスト 48"/>
        <xdr:cNvSpPr txBox="1">
          <a:spLocks noChangeArrowheads="1"/>
        </xdr:cNvSpPr>
      </xdr:nvSpPr>
      <xdr:spPr bwMode="auto">
        <a:xfrm>
          <a:off x="67734" y="709084"/>
          <a:ext cx="373591" cy="18309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9</xdr:col>
      <xdr:colOff>598114</xdr:colOff>
      <xdr:row>49</xdr:row>
      <xdr:rowOff>135031</xdr:rowOff>
    </xdr:from>
    <xdr:to>
      <xdr:col>10</xdr:col>
      <xdr:colOff>0</xdr:colOff>
      <xdr:row>50</xdr:row>
      <xdr:rowOff>173131</xdr:rowOff>
    </xdr:to>
    <xdr:sp macro="" textlink="">
      <xdr:nvSpPr>
        <xdr:cNvPr id="5" name="テキスト 6"/>
        <xdr:cNvSpPr txBox="1">
          <a:spLocks noChangeArrowheads="1"/>
        </xdr:cNvSpPr>
      </xdr:nvSpPr>
      <xdr:spPr bwMode="auto">
        <a:xfrm>
          <a:off x="6522664" y="9031381"/>
          <a:ext cx="68636" cy="21907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-6-</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6"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7"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8"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9"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0"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11" name="テキスト 17"/>
        <xdr:cNvSpPr txBox="1">
          <a:spLocks noChangeArrowheads="1"/>
        </xdr:cNvSpPr>
      </xdr:nvSpPr>
      <xdr:spPr bwMode="auto">
        <a:xfrm>
          <a:off x="2105025"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2"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3" name="テキスト 17"/>
        <xdr:cNvSpPr txBox="1">
          <a:spLocks noChangeArrowheads="1"/>
        </xdr:cNvSpPr>
      </xdr:nvSpPr>
      <xdr:spPr bwMode="auto">
        <a:xfrm>
          <a:off x="6591300" y="84677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4" name="テキスト 48"/>
        <xdr:cNvSpPr txBox="1">
          <a:spLocks noChangeArrowheads="1"/>
        </xdr:cNvSpPr>
      </xdr:nvSpPr>
      <xdr:spPr bwMode="auto">
        <a:xfrm>
          <a:off x="152400" y="773641"/>
          <a:ext cx="341841" cy="161926"/>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5" name="Line 13"/>
        <xdr:cNvSpPr>
          <a:spLocks noChangeShapeType="1"/>
        </xdr:cNvSpPr>
      </xdr:nvSpPr>
      <xdr:spPr bwMode="auto">
        <a:xfrm flipH="1" flipV="1">
          <a:off x="0" y="390525"/>
          <a:ext cx="14859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6" name="テキスト 47"/>
        <xdr:cNvSpPr txBox="1">
          <a:spLocks noChangeArrowheads="1"/>
        </xdr:cNvSpPr>
      </xdr:nvSpPr>
      <xdr:spPr bwMode="auto">
        <a:xfrm>
          <a:off x="816721" y="443441"/>
          <a:ext cx="543984" cy="268817"/>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67734" y="699559"/>
          <a:ext cx="4116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152400" y="754591"/>
          <a:ext cx="3799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0" y="390525"/>
          <a:ext cx="1733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8548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1" name="テキスト ボックス 10"/>
        <xdr:cNvSpPr txBox="1"/>
      </xdr:nvSpPr>
      <xdr:spPr>
        <a:xfrm>
          <a:off x="6991350" y="0"/>
          <a:ext cx="1209675" cy="240242"/>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補正箇所あり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67734" y="699559"/>
          <a:ext cx="4116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152400" y="754591"/>
          <a:ext cx="3799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0" y="390525"/>
          <a:ext cx="1733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8548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2" name="テキスト ボックス 11"/>
        <xdr:cNvSpPr txBox="1"/>
      </xdr:nvSpPr>
      <xdr:spPr>
        <a:xfrm>
          <a:off x="6991350" y="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67734" y="699559"/>
          <a:ext cx="4116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39077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152400" y="754591"/>
          <a:ext cx="3799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0" y="390525"/>
          <a:ext cx="17335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8548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0" name="テキスト ボックス 9"/>
        <xdr:cNvSpPr txBox="1"/>
      </xdr:nvSpPr>
      <xdr:spPr>
        <a:xfrm>
          <a:off x="6991350" y="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46</xdr:row>
      <xdr:rowOff>114300</xdr:rowOff>
    </xdr:from>
    <xdr:to>
      <xdr:col>10</xdr:col>
      <xdr:colOff>0</xdr:colOff>
      <xdr:row>47</xdr:row>
      <xdr:rowOff>133350</xdr:rowOff>
    </xdr:to>
    <xdr:sp macro="" textlink="">
      <xdr:nvSpPr>
        <xdr:cNvPr id="31"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2" name="テキスト 17"/>
        <xdr:cNvSpPr txBox="1">
          <a:spLocks noChangeArrowheads="1"/>
        </xdr:cNvSpPr>
      </xdr:nvSpPr>
      <xdr:spPr bwMode="auto">
        <a:xfrm>
          <a:off x="2181225"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3" name="テキスト 48"/>
        <xdr:cNvSpPr txBox="1">
          <a:spLocks noChangeArrowheads="1"/>
        </xdr:cNvSpPr>
      </xdr:nvSpPr>
      <xdr:spPr bwMode="auto">
        <a:xfrm>
          <a:off x="56169984" y="751417"/>
          <a:ext cx="683683"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35"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36"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7" name="テキスト 17"/>
        <xdr:cNvSpPr txBox="1">
          <a:spLocks noChangeArrowheads="1"/>
        </xdr:cNvSpPr>
      </xdr:nvSpPr>
      <xdr:spPr bwMode="auto">
        <a:xfrm>
          <a:off x="2181225"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8" name="テキスト 17"/>
        <xdr:cNvSpPr txBox="1">
          <a:spLocks noChangeArrowheads="1"/>
        </xdr:cNvSpPr>
      </xdr:nvSpPr>
      <xdr:spPr bwMode="auto">
        <a:xfrm>
          <a:off x="2181225"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39"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0" name="テキスト 17"/>
        <xdr:cNvSpPr txBox="1">
          <a:spLocks noChangeArrowheads="1"/>
        </xdr:cNvSpPr>
      </xdr:nvSpPr>
      <xdr:spPr bwMode="auto">
        <a:xfrm>
          <a:off x="2181225"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41"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42" name="テキスト 17"/>
        <xdr:cNvSpPr txBox="1">
          <a:spLocks noChangeArrowheads="1"/>
        </xdr:cNvSpPr>
      </xdr:nvSpPr>
      <xdr:spPr bwMode="auto">
        <a:xfrm>
          <a:off x="6934200" y="80676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43" name="テキスト 48"/>
        <xdr:cNvSpPr txBox="1">
          <a:spLocks noChangeArrowheads="1"/>
        </xdr:cNvSpPr>
      </xdr:nvSpPr>
      <xdr:spPr bwMode="auto">
        <a:xfrm>
          <a:off x="56254650" y="804333"/>
          <a:ext cx="651933" cy="150284"/>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4" name="Line 13"/>
        <xdr:cNvSpPr>
          <a:spLocks noChangeShapeType="1"/>
        </xdr:cNvSpPr>
      </xdr:nvSpPr>
      <xdr:spPr bwMode="auto">
        <a:xfrm flipH="1" flipV="1">
          <a:off x="104775" y="400050"/>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45" name="テキスト 47"/>
        <xdr:cNvSpPr txBox="1">
          <a:spLocks noChangeArrowheads="1"/>
        </xdr:cNvSpPr>
      </xdr:nvSpPr>
      <xdr:spPr bwMode="auto">
        <a:xfrm>
          <a:off x="57394661" y="501151"/>
          <a:ext cx="543984" cy="25593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6" name="テキスト ボックス 15"/>
        <xdr:cNvSpPr txBox="1"/>
      </xdr:nvSpPr>
      <xdr:spPr>
        <a:xfrm>
          <a:off x="6991350" y="0"/>
          <a:ext cx="1209675"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39</xdr:row>
      <xdr:rowOff>114300</xdr:rowOff>
    </xdr:from>
    <xdr:to>
      <xdr:col>0</xdr:col>
      <xdr:colOff>0</xdr:colOff>
      <xdr:row>40</xdr:row>
      <xdr:rowOff>133350</xdr:rowOff>
    </xdr:to>
    <xdr:sp macro="" textlink="">
      <xdr:nvSpPr>
        <xdr:cNvPr id="2"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0</xdr:colOff>
      <xdr:row>39</xdr:row>
      <xdr:rowOff>114300</xdr:rowOff>
    </xdr:from>
    <xdr:to>
      <xdr:col>0</xdr:col>
      <xdr:colOff>0</xdr:colOff>
      <xdr:row>40</xdr:row>
      <xdr:rowOff>133350</xdr:rowOff>
    </xdr:to>
    <xdr:sp macro="" textlink="">
      <xdr:nvSpPr>
        <xdr:cNvPr id="3"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0</xdr:colOff>
      <xdr:row>39</xdr:row>
      <xdr:rowOff>114300</xdr:rowOff>
    </xdr:from>
    <xdr:to>
      <xdr:col>0</xdr:col>
      <xdr:colOff>0</xdr:colOff>
      <xdr:row>40</xdr:row>
      <xdr:rowOff>133350</xdr:rowOff>
    </xdr:to>
    <xdr:sp macro="" textlink="">
      <xdr:nvSpPr>
        <xdr:cNvPr id="4"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0</xdr:colOff>
      <xdr:row>39</xdr:row>
      <xdr:rowOff>114300</xdr:rowOff>
    </xdr:from>
    <xdr:to>
      <xdr:col>0</xdr:col>
      <xdr:colOff>0</xdr:colOff>
      <xdr:row>40</xdr:row>
      <xdr:rowOff>133350</xdr:rowOff>
    </xdr:to>
    <xdr:sp macro="" textlink="">
      <xdr:nvSpPr>
        <xdr:cNvPr id="5"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0</xdr:colOff>
      <xdr:row>39</xdr:row>
      <xdr:rowOff>114300</xdr:rowOff>
    </xdr:from>
    <xdr:to>
      <xdr:col>0</xdr:col>
      <xdr:colOff>0</xdr:colOff>
      <xdr:row>40</xdr:row>
      <xdr:rowOff>133350</xdr:rowOff>
    </xdr:to>
    <xdr:sp macro="" textlink="">
      <xdr:nvSpPr>
        <xdr:cNvPr id="6"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0</xdr:colOff>
      <xdr:row>39</xdr:row>
      <xdr:rowOff>114300</xdr:rowOff>
    </xdr:from>
    <xdr:to>
      <xdr:col>0</xdr:col>
      <xdr:colOff>0</xdr:colOff>
      <xdr:row>40</xdr:row>
      <xdr:rowOff>133350</xdr:rowOff>
    </xdr:to>
    <xdr:sp macro="" textlink="">
      <xdr:nvSpPr>
        <xdr:cNvPr id="7" name="テキスト 17"/>
        <xdr:cNvSpPr txBox="1">
          <a:spLocks noChangeArrowheads="1"/>
        </xdr:cNvSpPr>
      </xdr:nvSpPr>
      <xdr:spPr bwMode="auto">
        <a:xfrm>
          <a:off x="0" y="594360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8" name="テキスト 48"/>
        <xdr:cNvSpPr txBox="1">
          <a:spLocks noChangeArrowheads="1"/>
        </xdr:cNvSpPr>
      </xdr:nvSpPr>
      <xdr:spPr bwMode="auto">
        <a:xfrm>
          <a:off x="753534" y="651934"/>
          <a:ext cx="745066"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9" name="テキスト 48"/>
        <xdr:cNvSpPr txBox="1">
          <a:spLocks noChangeArrowheads="1"/>
        </xdr:cNvSpPr>
      </xdr:nvSpPr>
      <xdr:spPr bwMode="auto">
        <a:xfrm>
          <a:off x="838200" y="706966"/>
          <a:ext cx="713316"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0" name="Line 13"/>
        <xdr:cNvSpPr>
          <a:spLocks noChangeShapeType="1"/>
        </xdr:cNvSpPr>
      </xdr:nvSpPr>
      <xdr:spPr bwMode="auto">
        <a:xfrm flipH="1" flipV="1">
          <a:off x="685800" y="342900"/>
          <a:ext cx="13716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1" name="テキスト 47"/>
        <xdr:cNvSpPr txBox="1">
          <a:spLocks noChangeArrowheads="1"/>
        </xdr:cNvSpPr>
      </xdr:nvSpPr>
      <xdr:spPr bwMode="auto">
        <a:xfrm>
          <a:off x="1873996" y="395816"/>
          <a:ext cx="18203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4</xdr:col>
      <xdr:colOff>0</xdr:colOff>
      <xdr:row>46</xdr:row>
      <xdr:rowOff>114300</xdr:rowOff>
    </xdr:from>
    <xdr:to>
      <xdr:col>4</xdr:col>
      <xdr:colOff>0</xdr:colOff>
      <xdr:row>47</xdr:row>
      <xdr:rowOff>133350</xdr:rowOff>
    </xdr:to>
    <xdr:sp macro="" textlink="">
      <xdr:nvSpPr>
        <xdr:cNvPr id="12" name="テキスト 17"/>
        <xdr:cNvSpPr txBox="1">
          <a:spLocks noChangeArrowheads="1"/>
        </xdr:cNvSpPr>
      </xdr:nvSpPr>
      <xdr:spPr bwMode="auto">
        <a:xfrm>
          <a:off x="3429000" y="680085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4</xdr:col>
      <xdr:colOff>0</xdr:colOff>
      <xdr:row>46</xdr:row>
      <xdr:rowOff>114300</xdr:rowOff>
    </xdr:from>
    <xdr:to>
      <xdr:col>4</xdr:col>
      <xdr:colOff>0</xdr:colOff>
      <xdr:row>47</xdr:row>
      <xdr:rowOff>133350</xdr:rowOff>
    </xdr:to>
    <xdr:sp macro="" textlink="">
      <xdr:nvSpPr>
        <xdr:cNvPr id="13" name="テキスト 17"/>
        <xdr:cNvSpPr txBox="1">
          <a:spLocks noChangeArrowheads="1"/>
        </xdr:cNvSpPr>
      </xdr:nvSpPr>
      <xdr:spPr bwMode="auto">
        <a:xfrm>
          <a:off x="3429000" y="680085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4</xdr:col>
      <xdr:colOff>0</xdr:colOff>
      <xdr:row>46</xdr:row>
      <xdr:rowOff>114300</xdr:rowOff>
    </xdr:from>
    <xdr:to>
      <xdr:col>4</xdr:col>
      <xdr:colOff>0</xdr:colOff>
      <xdr:row>47</xdr:row>
      <xdr:rowOff>133350</xdr:rowOff>
    </xdr:to>
    <xdr:sp macro="" textlink="">
      <xdr:nvSpPr>
        <xdr:cNvPr id="14" name="テキスト 17"/>
        <xdr:cNvSpPr txBox="1">
          <a:spLocks noChangeArrowheads="1"/>
        </xdr:cNvSpPr>
      </xdr:nvSpPr>
      <xdr:spPr bwMode="auto">
        <a:xfrm>
          <a:off x="3429000" y="680085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4</xdr:col>
      <xdr:colOff>0</xdr:colOff>
      <xdr:row>46</xdr:row>
      <xdr:rowOff>114300</xdr:rowOff>
    </xdr:from>
    <xdr:to>
      <xdr:col>4</xdr:col>
      <xdr:colOff>0</xdr:colOff>
      <xdr:row>47</xdr:row>
      <xdr:rowOff>133350</xdr:rowOff>
    </xdr:to>
    <xdr:sp macro="" textlink="">
      <xdr:nvSpPr>
        <xdr:cNvPr id="15" name="テキスト 17"/>
        <xdr:cNvSpPr txBox="1">
          <a:spLocks noChangeArrowheads="1"/>
        </xdr:cNvSpPr>
      </xdr:nvSpPr>
      <xdr:spPr bwMode="auto">
        <a:xfrm>
          <a:off x="3429000" y="6800850"/>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6" name="テキスト ボックス 15"/>
        <xdr:cNvSpPr txBox="1"/>
      </xdr:nvSpPr>
      <xdr:spPr>
        <a:xfrm>
          <a:off x="6991350" y="0"/>
          <a:ext cx="1209675" cy="240242"/>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補正箇所あり</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46</xdr:row>
      <xdr:rowOff>114300</xdr:rowOff>
    </xdr:from>
    <xdr:to>
      <xdr:col>10</xdr:col>
      <xdr:colOff>0</xdr:colOff>
      <xdr:row>47</xdr:row>
      <xdr:rowOff>133350</xdr:rowOff>
    </xdr:to>
    <xdr:sp macro="" textlink="">
      <xdr:nvSpPr>
        <xdr:cNvPr id="2"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3" name="テキスト 17"/>
        <xdr:cNvSpPr txBox="1">
          <a:spLocks noChangeArrowheads="1"/>
        </xdr:cNvSpPr>
      </xdr:nvSpPr>
      <xdr:spPr bwMode="auto">
        <a:xfrm>
          <a:off x="2209800"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4" name="テキスト 48"/>
        <xdr:cNvSpPr txBox="1">
          <a:spLocks noChangeArrowheads="1"/>
        </xdr:cNvSpPr>
      </xdr:nvSpPr>
      <xdr:spPr bwMode="auto">
        <a:xfrm>
          <a:off x="172509" y="718609"/>
          <a:ext cx="373591" cy="18309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5"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6"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7" name="テキスト 17"/>
        <xdr:cNvSpPr txBox="1">
          <a:spLocks noChangeArrowheads="1"/>
        </xdr:cNvSpPr>
      </xdr:nvSpPr>
      <xdr:spPr bwMode="auto">
        <a:xfrm>
          <a:off x="2209800"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8" name="テキスト 17"/>
        <xdr:cNvSpPr txBox="1">
          <a:spLocks noChangeArrowheads="1"/>
        </xdr:cNvSpPr>
      </xdr:nvSpPr>
      <xdr:spPr bwMode="auto">
        <a:xfrm>
          <a:off x="2209800"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9"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10" name="テキスト 17"/>
        <xdr:cNvSpPr txBox="1">
          <a:spLocks noChangeArrowheads="1"/>
        </xdr:cNvSpPr>
      </xdr:nvSpPr>
      <xdr:spPr bwMode="auto">
        <a:xfrm>
          <a:off x="2209800"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1"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10</xdr:col>
      <xdr:colOff>0</xdr:colOff>
      <xdr:row>46</xdr:row>
      <xdr:rowOff>114300</xdr:rowOff>
    </xdr:from>
    <xdr:to>
      <xdr:col>10</xdr:col>
      <xdr:colOff>0</xdr:colOff>
      <xdr:row>47</xdr:row>
      <xdr:rowOff>133350</xdr:rowOff>
    </xdr:to>
    <xdr:sp macro="" textlink="">
      <xdr:nvSpPr>
        <xdr:cNvPr id="12" name="テキスト 17"/>
        <xdr:cNvSpPr txBox="1">
          <a:spLocks noChangeArrowheads="1"/>
        </xdr:cNvSpPr>
      </xdr:nvSpPr>
      <xdr:spPr bwMode="auto">
        <a:xfrm>
          <a:off x="6696075" y="8477250"/>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3" name="テキスト 48"/>
        <xdr:cNvSpPr txBox="1">
          <a:spLocks noChangeArrowheads="1"/>
        </xdr:cNvSpPr>
      </xdr:nvSpPr>
      <xdr:spPr bwMode="auto">
        <a:xfrm>
          <a:off x="257175" y="783166"/>
          <a:ext cx="341841" cy="161926"/>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4" name="Line 13"/>
        <xdr:cNvSpPr>
          <a:spLocks noChangeShapeType="1"/>
        </xdr:cNvSpPr>
      </xdr:nvSpPr>
      <xdr:spPr bwMode="auto">
        <a:xfrm flipH="1" flipV="1">
          <a:off x="104775" y="400050"/>
          <a:ext cx="14859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5" name="テキスト 47"/>
        <xdr:cNvSpPr txBox="1">
          <a:spLocks noChangeArrowheads="1"/>
        </xdr:cNvSpPr>
      </xdr:nvSpPr>
      <xdr:spPr bwMode="auto">
        <a:xfrm>
          <a:off x="921496" y="452966"/>
          <a:ext cx="543984" cy="268817"/>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7" name="テキスト ボックス 16"/>
        <xdr:cNvSpPr txBox="1"/>
      </xdr:nvSpPr>
      <xdr:spPr>
        <a:xfrm>
          <a:off x="6991350" y="0"/>
          <a:ext cx="1209675" cy="240242"/>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補正箇所あり</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228850"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172509"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228850"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228850"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228850"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257175"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104775" y="390525"/>
          <a:ext cx="14668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921496"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1" name="テキスト ボックス 10"/>
        <xdr:cNvSpPr txBox="1"/>
      </xdr:nvSpPr>
      <xdr:spPr>
        <a:xfrm>
          <a:off x="6991350" y="0"/>
          <a:ext cx="1209675" cy="240242"/>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補正箇所あり</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46</xdr:row>
      <xdr:rowOff>114300</xdr:rowOff>
    </xdr:from>
    <xdr:to>
      <xdr:col>3</xdr:col>
      <xdr:colOff>0</xdr:colOff>
      <xdr:row>47</xdr:row>
      <xdr:rowOff>133350</xdr:rowOff>
    </xdr:to>
    <xdr:sp macro="" textlink="">
      <xdr:nvSpPr>
        <xdr:cNvPr id="2" name="テキスト 17"/>
        <xdr:cNvSpPr txBox="1">
          <a:spLocks noChangeArrowheads="1"/>
        </xdr:cNvSpPr>
      </xdr:nvSpPr>
      <xdr:spPr bwMode="auto">
        <a:xfrm>
          <a:off x="244792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3" name="テキスト 48"/>
        <xdr:cNvSpPr txBox="1">
          <a:spLocks noChangeArrowheads="1"/>
        </xdr:cNvSpPr>
      </xdr:nvSpPr>
      <xdr:spPr bwMode="auto">
        <a:xfrm>
          <a:off x="172509" y="699559"/>
          <a:ext cx="440266"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4" name="テキスト 17"/>
        <xdr:cNvSpPr txBox="1">
          <a:spLocks noChangeArrowheads="1"/>
        </xdr:cNvSpPr>
      </xdr:nvSpPr>
      <xdr:spPr bwMode="auto">
        <a:xfrm>
          <a:off x="244792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5" name="テキスト 17"/>
        <xdr:cNvSpPr txBox="1">
          <a:spLocks noChangeArrowheads="1"/>
        </xdr:cNvSpPr>
      </xdr:nvSpPr>
      <xdr:spPr bwMode="auto">
        <a:xfrm>
          <a:off x="244792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46</xdr:row>
      <xdr:rowOff>114300</xdr:rowOff>
    </xdr:from>
    <xdr:to>
      <xdr:col>3</xdr:col>
      <xdr:colOff>0</xdr:colOff>
      <xdr:row>47</xdr:row>
      <xdr:rowOff>133350</xdr:rowOff>
    </xdr:to>
    <xdr:sp macro="" textlink="">
      <xdr:nvSpPr>
        <xdr:cNvPr id="6" name="テキスト 17"/>
        <xdr:cNvSpPr txBox="1">
          <a:spLocks noChangeArrowheads="1"/>
        </xdr:cNvSpPr>
      </xdr:nvSpPr>
      <xdr:spPr bwMode="auto">
        <a:xfrm>
          <a:off x="2447925" y="804862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xdr:cNvSpPr txBox="1">
          <a:spLocks noChangeArrowheads="1"/>
        </xdr:cNvSpPr>
      </xdr:nvSpPr>
      <xdr:spPr bwMode="auto">
        <a:xfrm>
          <a:off x="257175" y="754591"/>
          <a:ext cx="408516"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xdr:cNvSpPr>
          <a:spLocks noChangeShapeType="1"/>
        </xdr:cNvSpPr>
      </xdr:nvSpPr>
      <xdr:spPr bwMode="auto">
        <a:xfrm flipH="1" flipV="1">
          <a:off x="104775" y="390525"/>
          <a:ext cx="16573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xdr:cNvSpPr txBox="1">
          <a:spLocks noChangeArrowheads="1"/>
        </xdr:cNvSpPr>
      </xdr:nvSpPr>
      <xdr:spPr bwMode="auto">
        <a:xfrm>
          <a:off x="98817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0</xdr:colOff>
      <xdr:row>0</xdr:row>
      <xdr:rowOff>0</xdr:rowOff>
    </xdr:from>
    <xdr:to>
      <xdr:col>11</xdr:col>
      <xdr:colOff>523875</xdr:colOff>
      <xdr:row>1</xdr:row>
      <xdr:rowOff>21167</xdr:rowOff>
    </xdr:to>
    <xdr:sp macro="" textlink="">
      <xdr:nvSpPr>
        <xdr:cNvPr id="10" name="テキスト ボックス 9"/>
        <xdr:cNvSpPr txBox="1"/>
      </xdr:nvSpPr>
      <xdr:spPr>
        <a:xfrm>
          <a:off x="6991350" y="0"/>
          <a:ext cx="1209675" cy="240242"/>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補正箇所あり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abSelected="1" zoomScaleNormal="100" workbookViewId="0">
      <selection sqref="A1:J1"/>
    </sheetView>
  </sheetViews>
  <sheetFormatPr defaultRowHeight="13.5"/>
  <cols>
    <col min="1" max="1" width="4.625" style="41" customWidth="1"/>
    <col min="2" max="2" width="18.125" style="41" customWidth="1"/>
    <col min="3" max="10" width="8.625" style="41" customWidth="1"/>
    <col min="11" max="16384" width="9" style="41"/>
  </cols>
  <sheetData>
    <row r="1" spans="1:10" ht="17.25">
      <c r="A1" s="115" t="s">
        <v>111</v>
      </c>
      <c r="B1" s="115"/>
      <c r="C1" s="115"/>
      <c r="D1" s="115"/>
      <c r="E1" s="115"/>
      <c r="F1" s="115"/>
      <c r="G1" s="115"/>
      <c r="H1" s="115"/>
      <c r="I1" s="115"/>
      <c r="J1" s="115"/>
    </row>
    <row r="2" spans="1:10">
      <c r="A2" s="42"/>
      <c r="B2" s="42"/>
      <c r="C2" s="42"/>
      <c r="D2" s="42"/>
      <c r="E2" s="42"/>
      <c r="F2" s="42"/>
      <c r="G2" s="42"/>
      <c r="H2" s="42"/>
      <c r="I2" s="43" t="s">
        <v>1</v>
      </c>
      <c r="J2" s="44"/>
    </row>
    <row r="3" spans="1:10">
      <c r="A3" s="45"/>
      <c r="B3" s="46"/>
      <c r="C3" s="47" t="s">
        <v>2</v>
      </c>
      <c r="D3" s="48"/>
      <c r="E3" s="48"/>
      <c r="F3" s="48"/>
      <c r="G3" s="48"/>
      <c r="H3" s="48"/>
      <c r="I3" s="49"/>
      <c r="J3" s="116" t="s">
        <v>83</v>
      </c>
    </row>
    <row r="4" spans="1:10">
      <c r="A4" s="50"/>
      <c r="B4" s="51"/>
      <c r="C4" s="52" t="s">
        <v>84</v>
      </c>
      <c r="D4" s="53" t="s">
        <v>64</v>
      </c>
      <c r="E4" s="52" t="s">
        <v>85</v>
      </c>
      <c r="F4" s="52" t="s">
        <v>86</v>
      </c>
      <c r="G4" s="52" t="s">
        <v>87</v>
      </c>
      <c r="H4" s="52" t="s">
        <v>88</v>
      </c>
      <c r="I4" s="52" t="s">
        <v>89</v>
      </c>
      <c r="J4" s="117"/>
    </row>
    <row r="5" spans="1:10">
      <c r="A5" s="50"/>
      <c r="B5" s="54"/>
      <c r="C5" s="55"/>
      <c r="D5" s="56"/>
      <c r="E5" s="55"/>
      <c r="F5" s="55"/>
      <c r="G5" s="55"/>
      <c r="H5" s="55"/>
      <c r="I5" s="55"/>
      <c r="J5" s="118"/>
    </row>
    <row r="6" spans="1:10">
      <c r="A6" s="119" t="s">
        <v>90</v>
      </c>
      <c r="B6" s="103" t="s">
        <v>11</v>
      </c>
      <c r="C6" s="88" t="s">
        <v>91</v>
      </c>
      <c r="D6" s="122">
        <v>447</v>
      </c>
      <c r="E6" s="88" t="s">
        <v>79</v>
      </c>
      <c r="F6" s="88">
        <v>320</v>
      </c>
      <c r="G6" s="88">
        <v>2</v>
      </c>
      <c r="H6" s="88">
        <v>10147</v>
      </c>
      <c r="I6" s="88">
        <f>SUM(C6:H7)</f>
        <v>10916</v>
      </c>
      <c r="J6" s="88">
        <v>3738</v>
      </c>
    </row>
    <row r="7" spans="1:10">
      <c r="A7" s="120"/>
      <c r="B7" s="101"/>
      <c r="C7" s="95"/>
      <c r="D7" s="114"/>
      <c r="E7" s="95"/>
      <c r="F7" s="95"/>
      <c r="G7" s="95"/>
      <c r="H7" s="95"/>
      <c r="I7" s="95"/>
      <c r="J7" s="95"/>
    </row>
    <row r="8" spans="1:10">
      <c r="A8" s="120"/>
      <c r="B8" s="101" t="s">
        <v>12</v>
      </c>
      <c r="C8" s="95" t="s">
        <v>91</v>
      </c>
      <c r="D8" s="114">
        <v>5930</v>
      </c>
      <c r="E8" s="95">
        <v>2</v>
      </c>
      <c r="F8" s="95">
        <v>438</v>
      </c>
      <c r="G8" s="95">
        <v>101</v>
      </c>
      <c r="H8" s="95">
        <v>1200</v>
      </c>
      <c r="I8" s="95">
        <f>SUM(C8:H9)</f>
        <v>7671</v>
      </c>
      <c r="J8" s="95">
        <v>4569</v>
      </c>
    </row>
    <row r="9" spans="1:10">
      <c r="A9" s="120"/>
      <c r="B9" s="101"/>
      <c r="C9" s="95"/>
      <c r="D9" s="114"/>
      <c r="E9" s="95"/>
      <c r="F9" s="95"/>
      <c r="G9" s="95"/>
      <c r="H9" s="95"/>
      <c r="I9" s="95"/>
      <c r="J9" s="95"/>
    </row>
    <row r="10" spans="1:10">
      <c r="A10" s="120"/>
      <c r="B10" s="101" t="s">
        <v>92</v>
      </c>
      <c r="C10" s="95" t="s">
        <v>91</v>
      </c>
      <c r="D10" s="114">
        <v>625</v>
      </c>
      <c r="E10" s="95" t="s">
        <v>79</v>
      </c>
      <c r="F10" s="95">
        <v>382</v>
      </c>
      <c r="G10" s="95">
        <v>58</v>
      </c>
      <c r="H10" s="95" t="s">
        <v>35</v>
      </c>
      <c r="I10" s="95">
        <f>SUM(C10:H11)</f>
        <v>1065</v>
      </c>
      <c r="J10" s="95">
        <v>592</v>
      </c>
    </row>
    <row r="11" spans="1:10">
      <c r="A11" s="120"/>
      <c r="B11" s="101"/>
      <c r="C11" s="95"/>
      <c r="D11" s="114"/>
      <c r="E11" s="95"/>
      <c r="F11" s="95"/>
      <c r="G11" s="95"/>
      <c r="H11" s="95"/>
      <c r="I11" s="95"/>
      <c r="J11" s="95"/>
    </row>
    <row r="12" spans="1:10">
      <c r="A12" s="120"/>
      <c r="B12" s="113" t="s">
        <v>14</v>
      </c>
      <c r="C12" s="111" t="s">
        <v>91</v>
      </c>
      <c r="D12" s="95" t="s">
        <v>101</v>
      </c>
      <c r="E12" s="95" t="s">
        <v>79</v>
      </c>
      <c r="F12" s="95" t="s">
        <v>79</v>
      </c>
      <c r="G12" s="95" t="s">
        <v>79</v>
      </c>
      <c r="H12" s="95" t="s">
        <v>79</v>
      </c>
      <c r="I12" s="95" t="s">
        <v>33</v>
      </c>
      <c r="J12" s="95" t="s">
        <v>123</v>
      </c>
    </row>
    <row r="13" spans="1:10">
      <c r="A13" s="120"/>
      <c r="B13" s="113"/>
      <c r="C13" s="111"/>
      <c r="D13" s="95"/>
      <c r="E13" s="95"/>
      <c r="F13" s="95"/>
      <c r="G13" s="95"/>
      <c r="H13" s="95"/>
      <c r="I13" s="95"/>
      <c r="J13" s="95"/>
    </row>
    <row r="14" spans="1:10">
      <c r="A14" s="120"/>
      <c r="B14" s="109" t="s">
        <v>0</v>
      </c>
      <c r="C14" s="111" t="s">
        <v>91</v>
      </c>
      <c r="D14" s="95">
        <f>SUM(D6:D13)</f>
        <v>7002</v>
      </c>
      <c r="E14" s="95">
        <f>SUM(E6:E13)</f>
        <v>2</v>
      </c>
      <c r="F14" s="95">
        <f>SUM(F6:F13)</f>
        <v>1140</v>
      </c>
      <c r="G14" s="95">
        <f t="shared" ref="G14" si="0">SUM(G6:G13)</f>
        <v>161</v>
      </c>
      <c r="H14" s="95">
        <f>SUM(H6:H13)</f>
        <v>11347</v>
      </c>
      <c r="I14" s="95">
        <f>SUM(I6:I13)</f>
        <v>19652</v>
      </c>
      <c r="J14" s="95">
        <f>SUM(J6:J13)</f>
        <v>8899</v>
      </c>
    </row>
    <row r="15" spans="1:10">
      <c r="A15" s="121"/>
      <c r="B15" s="110"/>
      <c r="C15" s="112"/>
      <c r="D15" s="89"/>
      <c r="E15" s="89"/>
      <c r="F15" s="89"/>
      <c r="G15" s="89"/>
      <c r="H15" s="89"/>
      <c r="I15" s="89"/>
      <c r="J15" s="89"/>
    </row>
    <row r="16" spans="1:10">
      <c r="A16" s="105" t="s">
        <v>80</v>
      </c>
      <c r="B16" s="108" t="s">
        <v>15</v>
      </c>
      <c r="C16" s="88">
        <v>3627</v>
      </c>
      <c r="D16" s="88">
        <v>176026</v>
      </c>
      <c r="E16" s="88">
        <v>2183</v>
      </c>
      <c r="F16" s="88">
        <v>141573</v>
      </c>
      <c r="G16" s="88">
        <v>6516</v>
      </c>
      <c r="H16" s="88">
        <v>54207</v>
      </c>
      <c r="I16" s="88">
        <f>SUM(C16:H17)</f>
        <v>384132</v>
      </c>
      <c r="J16" s="88">
        <v>237378</v>
      </c>
    </row>
    <row r="17" spans="1:13">
      <c r="A17" s="106"/>
      <c r="B17" s="93"/>
      <c r="C17" s="95"/>
      <c r="D17" s="95"/>
      <c r="E17" s="95"/>
      <c r="F17" s="95"/>
      <c r="G17" s="95"/>
      <c r="H17" s="95"/>
      <c r="I17" s="95"/>
      <c r="J17" s="95"/>
    </row>
    <row r="18" spans="1:13">
      <c r="A18" s="106"/>
      <c r="B18" s="101" t="s">
        <v>16</v>
      </c>
      <c r="C18" s="95">
        <v>8320</v>
      </c>
      <c r="D18" s="95">
        <v>133202</v>
      </c>
      <c r="E18" s="95">
        <v>56312</v>
      </c>
      <c r="F18" s="95">
        <v>61568</v>
      </c>
      <c r="G18" s="95">
        <v>5998</v>
      </c>
      <c r="H18" s="95">
        <v>6919</v>
      </c>
      <c r="I18" s="95">
        <f>SUM(C18:H19)</f>
        <v>272319</v>
      </c>
      <c r="J18" s="95">
        <v>137557</v>
      </c>
    </row>
    <row r="19" spans="1:13">
      <c r="A19" s="106"/>
      <c r="B19" s="101"/>
      <c r="C19" s="95"/>
      <c r="D19" s="95"/>
      <c r="E19" s="95"/>
      <c r="F19" s="95"/>
      <c r="G19" s="95"/>
      <c r="H19" s="95"/>
      <c r="I19" s="95"/>
      <c r="J19" s="95"/>
    </row>
    <row r="20" spans="1:13">
      <c r="A20" s="106"/>
      <c r="B20" s="101" t="s">
        <v>0</v>
      </c>
      <c r="C20" s="95">
        <f>SUM(C16:C19)</f>
        <v>11947</v>
      </c>
      <c r="D20" s="95">
        <f>SUM(D16:D19)</f>
        <v>309228</v>
      </c>
      <c r="E20" s="95">
        <f>SUM(E16:E19)</f>
        <v>58495</v>
      </c>
      <c r="F20" s="95">
        <f t="shared" ref="F20:H20" si="1">SUM(F16:F19)</f>
        <v>203141</v>
      </c>
      <c r="G20" s="95">
        <f t="shared" si="1"/>
        <v>12514</v>
      </c>
      <c r="H20" s="95">
        <f t="shared" si="1"/>
        <v>61126</v>
      </c>
      <c r="I20" s="95">
        <f>SUM(I16:I19)</f>
        <v>656451</v>
      </c>
      <c r="J20" s="95">
        <f>SUM(J16:J19)</f>
        <v>374935</v>
      </c>
    </row>
    <row r="21" spans="1:13">
      <c r="A21" s="107"/>
      <c r="B21" s="104"/>
      <c r="C21" s="89"/>
      <c r="D21" s="89"/>
      <c r="E21" s="89"/>
      <c r="F21" s="89"/>
      <c r="G21" s="89"/>
      <c r="H21" s="89"/>
      <c r="I21" s="89"/>
      <c r="J21" s="89"/>
    </row>
    <row r="22" spans="1:13">
      <c r="A22" s="90" t="s">
        <v>93</v>
      </c>
      <c r="B22" s="103" t="s">
        <v>17</v>
      </c>
      <c r="C22" s="88" t="s">
        <v>35</v>
      </c>
      <c r="D22" s="88">
        <v>8759</v>
      </c>
      <c r="E22" s="88" t="s">
        <v>33</v>
      </c>
      <c r="F22" s="88">
        <v>22481</v>
      </c>
      <c r="G22" s="88" t="s">
        <v>35</v>
      </c>
      <c r="H22" s="88">
        <v>219</v>
      </c>
      <c r="I22" s="88">
        <f>SUM(C22:H23)</f>
        <v>31459</v>
      </c>
      <c r="J22" s="88">
        <v>26768</v>
      </c>
    </row>
    <row r="23" spans="1:13">
      <c r="A23" s="91"/>
      <c r="B23" s="101"/>
      <c r="C23" s="95"/>
      <c r="D23" s="95"/>
      <c r="E23" s="95"/>
      <c r="F23" s="95"/>
      <c r="G23" s="95"/>
      <c r="H23" s="95"/>
      <c r="I23" s="95"/>
      <c r="J23" s="95"/>
      <c r="M23" s="77"/>
    </row>
    <row r="24" spans="1:13">
      <c r="A24" s="91"/>
      <c r="B24" s="101" t="s">
        <v>18</v>
      </c>
      <c r="C24" s="95" t="s">
        <v>33</v>
      </c>
      <c r="D24" s="95">
        <v>37572</v>
      </c>
      <c r="E24" s="95">
        <v>8263</v>
      </c>
      <c r="F24" s="95">
        <v>21432</v>
      </c>
      <c r="G24" s="95">
        <v>136</v>
      </c>
      <c r="H24" s="95">
        <v>611</v>
      </c>
      <c r="I24" s="95">
        <f>SUM(C24:H25)</f>
        <v>68014</v>
      </c>
      <c r="J24" s="95">
        <v>36930</v>
      </c>
    </row>
    <row r="25" spans="1:13">
      <c r="A25" s="91"/>
      <c r="B25" s="102"/>
      <c r="C25" s="99"/>
      <c r="D25" s="99"/>
      <c r="E25" s="99"/>
      <c r="F25" s="99"/>
      <c r="G25" s="99"/>
      <c r="H25" s="99"/>
      <c r="I25" s="95"/>
      <c r="J25" s="99"/>
    </row>
    <row r="26" spans="1:13">
      <c r="A26" s="91"/>
      <c r="B26" s="57" t="s">
        <v>53</v>
      </c>
      <c r="C26" s="58">
        <v>16</v>
      </c>
      <c r="D26" s="59">
        <v>2174</v>
      </c>
      <c r="E26" s="79">
        <v>11499</v>
      </c>
      <c r="F26" s="58">
        <v>3656</v>
      </c>
      <c r="G26" s="58">
        <v>350</v>
      </c>
      <c r="H26" s="58">
        <v>68962</v>
      </c>
      <c r="I26" s="58">
        <f>SUM(C26:H26)</f>
        <v>86657</v>
      </c>
      <c r="J26" s="58">
        <v>31045</v>
      </c>
    </row>
    <row r="27" spans="1:13">
      <c r="A27" s="91"/>
      <c r="B27" s="57" t="s">
        <v>54</v>
      </c>
      <c r="C27" s="58" t="s">
        <v>124</v>
      </c>
      <c r="D27" s="59">
        <v>628</v>
      </c>
      <c r="E27" s="79" t="s">
        <v>33</v>
      </c>
      <c r="F27" s="58">
        <v>1011</v>
      </c>
      <c r="G27" s="58">
        <v>132</v>
      </c>
      <c r="H27" s="58">
        <v>18878</v>
      </c>
      <c r="I27" s="58">
        <f t="shared" ref="I27:I30" si="2">SUM(C27:H27)</f>
        <v>20649</v>
      </c>
      <c r="J27" s="58">
        <v>7192</v>
      </c>
    </row>
    <row r="28" spans="1:13">
      <c r="A28" s="91"/>
      <c r="B28" s="57" t="s">
        <v>55</v>
      </c>
      <c r="C28" s="58" t="s">
        <v>33</v>
      </c>
      <c r="D28" s="59">
        <v>39</v>
      </c>
      <c r="E28" s="79" t="s">
        <v>33</v>
      </c>
      <c r="F28" s="58">
        <v>910</v>
      </c>
      <c r="G28" s="58" t="s">
        <v>33</v>
      </c>
      <c r="H28" s="58">
        <v>110</v>
      </c>
      <c r="I28" s="58">
        <f t="shared" si="2"/>
        <v>1059</v>
      </c>
      <c r="J28" s="58">
        <v>274</v>
      </c>
    </row>
    <row r="29" spans="1:13">
      <c r="A29" s="91"/>
      <c r="B29" s="57" t="s">
        <v>56</v>
      </c>
      <c r="C29" s="58">
        <v>3980</v>
      </c>
      <c r="D29" s="59">
        <v>4541</v>
      </c>
      <c r="E29" s="79">
        <v>7162</v>
      </c>
      <c r="F29" s="58">
        <v>9401</v>
      </c>
      <c r="G29" s="58">
        <v>12292</v>
      </c>
      <c r="H29" s="58">
        <v>67408</v>
      </c>
      <c r="I29" s="58">
        <f t="shared" si="2"/>
        <v>104784</v>
      </c>
      <c r="J29" s="58">
        <v>68641</v>
      </c>
    </row>
    <row r="30" spans="1:13">
      <c r="A30" s="91"/>
      <c r="B30" s="60" t="s">
        <v>81</v>
      </c>
      <c r="C30" s="79">
        <v>310</v>
      </c>
      <c r="D30" s="78">
        <v>3611</v>
      </c>
      <c r="E30" s="79">
        <v>3366</v>
      </c>
      <c r="F30" s="79">
        <v>5948</v>
      </c>
      <c r="G30" s="79">
        <v>6265</v>
      </c>
      <c r="H30" s="79">
        <v>4175</v>
      </c>
      <c r="I30" s="58">
        <f t="shared" si="2"/>
        <v>23675</v>
      </c>
      <c r="J30" s="79">
        <v>16151</v>
      </c>
    </row>
    <row r="31" spans="1:13">
      <c r="A31" s="91"/>
      <c r="B31" s="96" t="s">
        <v>82</v>
      </c>
      <c r="C31" s="95">
        <f>SUM(C26:C30)</f>
        <v>4306</v>
      </c>
      <c r="D31" s="95">
        <f>SUM(D26:D30)</f>
        <v>10993</v>
      </c>
      <c r="E31" s="95">
        <f>SUM(E26:E30)</f>
        <v>22027</v>
      </c>
      <c r="F31" s="95">
        <f t="shared" ref="F31:H31" si="3">SUM(F26:F30)</f>
        <v>20926</v>
      </c>
      <c r="G31" s="95">
        <f t="shared" si="3"/>
        <v>19039</v>
      </c>
      <c r="H31" s="95">
        <f t="shared" si="3"/>
        <v>159533</v>
      </c>
      <c r="I31" s="95">
        <f>SUM(C31:H32)</f>
        <v>236824</v>
      </c>
      <c r="J31" s="95">
        <f>SUM(J26:J30)</f>
        <v>123303</v>
      </c>
    </row>
    <row r="32" spans="1:13">
      <c r="A32" s="91"/>
      <c r="B32" s="100"/>
      <c r="C32" s="99"/>
      <c r="D32" s="99"/>
      <c r="E32" s="99"/>
      <c r="F32" s="99"/>
      <c r="G32" s="99"/>
      <c r="H32" s="99"/>
      <c r="I32" s="99"/>
      <c r="J32" s="99"/>
    </row>
    <row r="33" spans="1:10">
      <c r="A33" s="91"/>
      <c r="B33" s="97" t="s">
        <v>20</v>
      </c>
      <c r="C33" s="98" t="s">
        <v>33</v>
      </c>
      <c r="D33" s="98">
        <v>27987</v>
      </c>
      <c r="E33" s="98" t="s">
        <v>33</v>
      </c>
      <c r="F33" s="98">
        <v>12594</v>
      </c>
      <c r="G33" s="98" t="s">
        <v>33</v>
      </c>
      <c r="H33" s="98" t="s">
        <v>33</v>
      </c>
      <c r="I33" s="98">
        <f>SUM(C33:H34)</f>
        <v>40581</v>
      </c>
      <c r="J33" s="98">
        <v>28254</v>
      </c>
    </row>
    <row r="34" spans="1:10">
      <c r="A34" s="91"/>
      <c r="B34" s="93"/>
      <c r="C34" s="95"/>
      <c r="D34" s="95"/>
      <c r="E34" s="95"/>
      <c r="F34" s="95"/>
      <c r="G34" s="95"/>
      <c r="H34" s="95"/>
      <c r="I34" s="95"/>
      <c r="J34" s="95"/>
    </row>
    <row r="35" spans="1:10">
      <c r="A35" s="91"/>
      <c r="B35" s="93" t="s">
        <v>21</v>
      </c>
      <c r="C35" s="95" t="s">
        <v>34</v>
      </c>
      <c r="D35" s="95" t="s">
        <v>34</v>
      </c>
      <c r="E35" s="95" t="s">
        <v>34</v>
      </c>
      <c r="F35" s="95">
        <v>53064</v>
      </c>
      <c r="G35" s="95" t="s">
        <v>34</v>
      </c>
      <c r="H35" s="95" t="s">
        <v>34</v>
      </c>
      <c r="I35" s="95">
        <f t="shared" ref="I35" si="4">SUM(C35:H36)</f>
        <v>53064</v>
      </c>
      <c r="J35" s="95">
        <v>28517</v>
      </c>
    </row>
    <row r="36" spans="1:10">
      <c r="A36" s="91"/>
      <c r="B36" s="93"/>
      <c r="C36" s="95"/>
      <c r="D36" s="95"/>
      <c r="E36" s="95"/>
      <c r="F36" s="95"/>
      <c r="G36" s="95"/>
      <c r="H36" s="95"/>
      <c r="I36" s="95"/>
      <c r="J36" s="95"/>
    </row>
    <row r="37" spans="1:10">
      <c r="A37" s="91"/>
      <c r="B37" s="93" t="s">
        <v>22</v>
      </c>
      <c r="C37" s="95">
        <v>920</v>
      </c>
      <c r="D37" s="95">
        <v>6143</v>
      </c>
      <c r="E37" s="95">
        <v>5459</v>
      </c>
      <c r="F37" s="95">
        <v>7022</v>
      </c>
      <c r="G37" s="95">
        <v>145450</v>
      </c>
      <c r="H37" s="95">
        <v>311204</v>
      </c>
      <c r="I37" s="95">
        <f t="shared" ref="I37" si="5">SUM(C37:H38)</f>
        <v>476198</v>
      </c>
      <c r="J37" s="95">
        <v>193991</v>
      </c>
    </row>
    <row r="38" spans="1:10">
      <c r="A38" s="91"/>
      <c r="B38" s="93"/>
      <c r="C38" s="95"/>
      <c r="D38" s="95"/>
      <c r="E38" s="95"/>
      <c r="F38" s="95"/>
      <c r="G38" s="95"/>
      <c r="H38" s="95"/>
      <c r="I38" s="95"/>
      <c r="J38" s="95"/>
    </row>
    <row r="39" spans="1:10">
      <c r="A39" s="91"/>
      <c r="B39" s="96" t="s">
        <v>24</v>
      </c>
      <c r="C39" s="95" t="s">
        <v>33</v>
      </c>
      <c r="D39" s="95">
        <v>300</v>
      </c>
      <c r="E39" s="95">
        <v>582</v>
      </c>
      <c r="F39" s="95">
        <v>5952</v>
      </c>
      <c r="G39" s="95">
        <v>100</v>
      </c>
      <c r="H39" s="95">
        <v>240</v>
      </c>
      <c r="I39" s="95">
        <f t="shared" ref="I39" si="6">SUM(C39:H40)</f>
        <v>7174</v>
      </c>
      <c r="J39" s="95">
        <v>3229</v>
      </c>
    </row>
    <row r="40" spans="1:10">
      <c r="A40" s="91"/>
      <c r="B40" s="96"/>
      <c r="C40" s="95"/>
      <c r="D40" s="95"/>
      <c r="E40" s="95"/>
      <c r="F40" s="95"/>
      <c r="G40" s="95"/>
      <c r="H40" s="95"/>
      <c r="I40" s="95"/>
      <c r="J40" s="95"/>
    </row>
    <row r="41" spans="1:10">
      <c r="A41" s="91"/>
      <c r="B41" s="93" t="s">
        <v>0</v>
      </c>
      <c r="C41" s="95">
        <f>SUM(C22:C25,C31,C33:C40)</f>
        <v>5226</v>
      </c>
      <c r="D41" s="95">
        <f>SUM(D22:D25,D31,D33:D40)</f>
        <v>91754</v>
      </c>
      <c r="E41" s="95">
        <f t="shared" ref="E41:J41" si="7">SUM(E22:E25,E31,E33:E40)</f>
        <v>36331</v>
      </c>
      <c r="F41" s="95">
        <f t="shared" si="7"/>
        <v>143471</v>
      </c>
      <c r="G41" s="95">
        <f t="shared" si="7"/>
        <v>164725</v>
      </c>
      <c r="H41" s="95">
        <f t="shared" si="7"/>
        <v>471807</v>
      </c>
      <c r="I41" s="95">
        <f>SUM(I22:I25,I31,I33:I40)</f>
        <v>913314</v>
      </c>
      <c r="J41" s="95">
        <f t="shared" si="7"/>
        <v>440992</v>
      </c>
    </row>
    <row r="42" spans="1:10">
      <c r="A42" s="92"/>
      <c r="B42" s="94"/>
      <c r="C42" s="89"/>
      <c r="D42" s="89"/>
      <c r="E42" s="89"/>
      <c r="F42" s="89"/>
      <c r="G42" s="89"/>
      <c r="H42" s="89"/>
      <c r="I42" s="89"/>
      <c r="J42" s="89"/>
    </row>
    <row r="43" spans="1:10">
      <c r="A43" s="84" t="s">
        <v>25</v>
      </c>
      <c r="B43" s="85"/>
      <c r="C43" s="88">
        <f t="shared" ref="C43" si="8">SUM(C14,C20,C41)</f>
        <v>17173</v>
      </c>
      <c r="D43" s="88">
        <f>SUM(D14,D20,D41)</f>
        <v>407984</v>
      </c>
      <c r="E43" s="88">
        <f t="shared" ref="E43:J43" si="9">SUM(E14,E20,E41)</f>
        <v>94828</v>
      </c>
      <c r="F43" s="88">
        <f t="shared" si="9"/>
        <v>347752</v>
      </c>
      <c r="G43" s="88">
        <f t="shared" si="9"/>
        <v>177400</v>
      </c>
      <c r="H43" s="88">
        <f t="shared" si="9"/>
        <v>544280</v>
      </c>
      <c r="I43" s="88">
        <f>SUM(I14,I20,I41)</f>
        <v>1589417</v>
      </c>
      <c r="J43" s="88">
        <f t="shared" si="9"/>
        <v>824826</v>
      </c>
    </row>
    <row r="44" spans="1:10">
      <c r="A44" s="86"/>
      <c r="B44" s="87"/>
      <c r="C44" s="89"/>
      <c r="D44" s="89"/>
      <c r="E44" s="89"/>
      <c r="F44" s="89"/>
      <c r="G44" s="89"/>
      <c r="H44" s="89"/>
      <c r="I44" s="89"/>
      <c r="J44" s="89"/>
    </row>
    <row r="45" spans="1:10">
      <c r="A45" s="84" t="s">
        <v>59</v>
      </c>
      <c r="B45" s="85"/>
      <c r="C45" s="88" t="s">
        <v>30</v>
      </c>
      <c r="D45" s="88" t="s">
        <v>30</v>
      </c>
      <c r="E45" s="88" t="s">
        <v>30</v>
      </c>
      <c r="F45" s="88" t="s">
        <v>30</v>
      </c>
      <c r="G45" s="88">
        <v>4111</v>
      </c>
      <c r="H45" s="88">
        <v>77</v>
      </c>
      <c r="I45" s="88">
        <f>G45+H45</f>
        <v>4188</v>
      </c>
      <c r="J45" s="88">
        <v>1932</v>
      </c>
    </row>
    <row r="46" spans="1:10">
      <c r="A46" s="86"/>
      <c r="B46" s="87"/>
      <c r="C46" s="89"/>
      <c r="D46" s="89"/>
      <c r="E46" s="89"/>
      <c r="F46" s="89"/>
      <c r="G46" s="89"/>
      <c r="H46" s="89"/>
      <c r="I46" s="89"/>
      <c r="J46" s="89"/>
    </row>
    <row r="47" spans="1:10">
      <c r="A47" s="63"/>
      <c r="B47" s="64"/>
      <c r="C47" s="65" t="s">
        <v>26</v>
      </c>
      <c r="D47" s="63"/>
      <c r="E47" s="63"/>
      <c r="F47" s="63"/>
      <c r="G47" s="63"/>
      <c r="H47" s="63"/>
      <c r="I47" s="63"/>
      <c r="J47" s="63"/>
    </row>
    <row r="48" spans="1:10">
      <c r="A48" s="42"/>
      <c r="B48" s="66"/>
      <c r="C48" s="67" t="s">
        <v>27</v>
      </c>
      <c r="D48" s="42"/>
      <c r="E48" s="42"/>
      <c r="F48" s="42"/>
      <c r="G48" s="42"/>
      <c r="H48" s="42"/>
      <c r="I48" s="42"/>
      <c r="J48" s="68"/>
    </row>
    <row r="49" spans="1:10">
      <c r="A49" s="69"/>
      <c r="B49" s="69"/>
      <c r="C49" s="70" t="s">
        <v>28</v>
      </c>
      <c r="D49" s="69"/>
      <c r="E49" s="69"/>
      <c r="F49" s="69"/>
      <c r="G49" s="69"/>
      <c r="H49" s="69"/>
      <c r="I49" s="69"/>
      <c r="J49" s="68"/>
    </row>
  </sheetData>
  <mergeCells count="167">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E10:E11"/>
    <mergeCell ref="F10:F11"/>
    <mergeCell ref="G10:G11"/>
    <mergeCell ref="B10:B11"/>
    <mergeCell ref="C10:C11"/>
    <mergeCell ref="D10:D11"/>
    <mergeCell ref="H10:H11"/>
    <mergeCell ref="I10:I11"/>
    <mergeCell ref="J10:J11"/>
    <mergeCell ref="H18:H19"/>
    <mergeCell ref="I18:I19"/>
    <mergeCell ref="J18:J19"/>
    <mergeCell ref="H14:H15"/>
    <mergeCell ref="H12:H13"/>
    <mergeCell ref="I12:I13"/>
    <mergeCell ref="J12:J13"/>
    <mergeCell ref="B14:B15"/>
    <mergeCell ref="C14:C15"/>
    <mergeCell ref="D14:D15"/>
    <mergeCell ref="E14:E15"/>
    <mergeCell ref="F14:F15"/>
    <mergeCell ref="G14:G15"/>
    <mergeCell ref="E12:E13"/>
    <mergeCell ref="F12:F13"/>
    <mergeCell ref="G12:G13"/>
    <mergeCell ref="B12:B13"/>
    <mergeCell ref="C12:C13"/>
    <mergeCell ref="D12:D13"/>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B22:B23"/>
    <mergeCell ref="C22:C23"/>
    <mergeCell ref="D22:D23"/>
    <mergeCell ref="E22:E23"/>
    <mergeCell ref="F22:F23"/>
    <mergeCell ref="E20:E21"/>
    <mergeCell ref="F20:F21"/>
    <mergeCell ref="G20:G21"/>
    <mergeCell ref="H20:H21"/>
    <mergeCell ref="B20:B21"/>
    <mergeCell ref="C20:C21"/>
    <mergeCell ref="D20:D21"/>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33:B34"/>
    <mergeCell ref="C33:C34"/>
    <mergeCell ref="D33:D34"/>
    <mergeCell ref="E33:E34"/>
    <mergeCell ref="F33:F34"/>
    <mergeCell ref="G33:G34"/>
    <mergeCell ref="H33:H34"/>
    <mergeCell ref="I33:I34"/>
    <mergeCell ref="J33:J34"/>
    <mergeCell ref="B35:B36"/>
    <mergeCell ref="C35:C36"/>
    <mergeCell ref="D35:D36"/>
    <mergeCell ref="E35:E36"/>
    <mergeCell ref="F35:F36"/>
    <mergeCell ref="G35:G36"/>
    <mergeCell ref="H35:H36"/>
    <mergeCell ref="I35:I36"/>
    <mergeCell ref="J35:J36"/>
    <mergeCell ref="B39:B40"/>
    <mergeCell ref="C39:C40"/>
    <mergeCell ref="D39:D40"/>
    <mergeCell ref="E39:E40"/>
    <mergeCell ref="F39:F40"/>
    <mergeCell ref="B37:B38"/>
    <mergeCell ref="C37:C38"/>
    <mergeCell ref="D37:D38"/>
    <mergeCell ref="E37:E38"/>
    <mergeCell ref="G41:G42"/>
    <mergeCell ref="H41:H42"/>
    <mergeCell ref="I41:I42"/>
    <mergeCell ref="J41:J42"/>
    <mergeCell ref="F37:F38"/>
    <mergeCell ref="G37:G38"/>
    <mergeCell ref="H37:H38"/>
    <mergeCell ref="I37:I38"/>
    <mergeCell ref="J37:J38"/>
    <mergeCell ref="G39:G40"/>
    <mergeCell ref="H39:H40"/>
    <mergeCell ref="I39:I40"/>
    <mergeCell ref="J39:J40"/>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s>
  <phoneticPr fontId="3"/>
  <pageMargins left="0.51181102362204722" right="0.5118110236220472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sqref="A1:J1"/>
    </sheetView>
  </sheetViews>
  <sheetFormatPr defaultRowHeight="13.5"/>
  <cols>
    <col min="1" max="1" width="4.625" style="41" customWidth="1"/>
    <col min="2" max="2" width="18.125" style="41" customWidth="1"/>
    <col min="3" max="10" width="8.625" style="41" customWidth="1"/>
    <col min="11" max="16384" width="9" style="41"/>
  </cols>
  <sheetData>
    <row r="1" spans="1:10" ht="17.25">
      <c r="A1" s="115" t="s">
        <v>114</v>
      </c>
      <c r="B1" s="115"/>
      <c r="C1" s="115"/>
      <c r="D1" s="115"/>
      <c r="E1" s="115"/>
      <c r="F1" s="115"/>
      <c r="G1" s="115"/>
      <c r="H1" s="115"/>
      <c r="I1" s="115"/>
      <c r="J1" s="115"/>
    </row>
    <row r="2" spans="1:10">
      <c r="A2" s="42"/>
      <c r="B2" s="42"/>
      <c r="C2" s="42"/>
      <c r="D2" s="42"/>
      <c r="E2" s="42"/>
      <c r="F2" s="42"/>
      <c r="G2" s="42"/>
      <c r="H2" s="42"/>
      <c r="I2" s="43" t="s">
        <v>1</v>
      </c>
      <c r="J2" s="44"/>
    </row>
    <row r="3" spans="1:10">
      <c r="A3" s="45"/>
      <c r="B3" s="46"/>
      <c r="C3" s="47" t="s">
        <v>2</v>
      </c>
      <c r="D3" s="48"/>
      <c r="E3" s="48"/>
      <c r="F3" s="48"/>
      <c r="G3" s="48"/>
      <c r="H3" s="48"/>
      <c r="I3" s="49"/>
      <c r="J3" s="116" t="s">
        <v>83</v>
      </c>
    </row>
    <row r="4" spans="1:10">
      <c r="A4" s="50"/>
      <c r="B4" s="51"/>
      <c r="C4" s="52" t="s">
        <v>84</v>
      </c>
      <c r="D4" s="53" t="s">
        <v>64</v>
      </c>
      <c r="E4" s="52" t="s">
        <v>85</v>
      </c>
      <c r="F4" s="52" t="s">
        <v>86</v>
      </c>
      <c r="G4" s="52" t="s">
        <v>87</v>
      </c>
      <c r="H4" s="52" t="s">
        <v>88</v>
      </c>
      <c r="I4" s="52" t="s">
        <v>89</v>
      </c>
      <c r="J4" s="117"/>
    </row>
    <row r="5" spans="1:10">
      <c r="A5" s="50"/>
      <c r="B5" s="54"/>
      <c r="C5" s="55"/>
      <c r="D5" s="56"/>
      <c r="E5" s="55"/>
      <c r="F5" s="55"/>
      <c r="G5" s="55"/>
      <c r="H5" s="55"/>
      <c r="I5" s="55"/>
      <c r="J5" s="118"/>
    </row>
    <row r="6" spans="1:10">
      <c r="A6" s="119" t="s">
        <v>90</v>
      </c>
      <c r="B6" s="103" t="s">
        <v>11</v>
      </c>
      <c r="C6" s="186" t="s">
        <v>91</v>
      </c>
      <c r="D6" s="122">
        <v>336</v>
      </c>
      <c r="E6" s="88" t="s">
        <v>35</v>
      </c>
      <c r="F6" s="88">
        <v>239</v>
      </c>
      <c r="G6" s="88">
        <v>15</v>
      </c>
      <c r="H6" s="88">
        <v>9275</v>
      </c>
      <c r="I6" s="88">
        <f>SUM(D6:H7)</f>
        <v>9865</v>
      </c>
      <c r="J6" s="88">
        <v>3562</v>
      </c>
    </row>
    <row r="7" spans="1:10">
      <c r="A7" s="120"/>
      <c r="B7" s="101"/>
      <c r="C7" s="185"/>
      <c r="D7" s="114"/>
      <c r="E7" s="95"/>
      <c r="F7" s="95"/>
      <c r="G7" s="95"/>
      <c r="H7" s="95"/>
      <c r="I7" s="95"/>
      <c r="J7" s="95"/>
    </row>
    <row r="8" spans="1:10">
      <c r="A8" s="120"/>
      <c r="B8" s="101" t="s">
        <v>12</v>
      </c>
      <c r="C8" s="186" t="s">
        <v>91</v>
      </c>
      <c r="D8" s="114">
        <v>7123</v>
      </c>
      <c r="E8" s="95" t="s">
        <v>35</v>
      </c>
      <c r="F8" s="95">
        <v>531</v>
      </c>
      <c r="G8" s="95">
        <v>75</v>
      </c>
      <c r="H8" s="95">
        <v>1725</v>
      </c>
      <c r="I8" s="95">
        <f>SUM(D8:H9)</f>
        <v>9454</v>
      </c>
      <c r="J8" s="95">
        <v>4108</v>
      </c>
    </row>
    <row r="9" spans="1:10">
      <c r="A9" s="120"/>
      <c r="B9" s="101"/>
      <c r="C9" s="185"/>
      <c r="D9" s="114"/>
      <c r="E9" s="95"/>
      <c r="F9" s="95"/>
      <c r="G9" s="95"/>
      <c r="H9" s="95"/>
      <c r="I9" s="95"/>
      <c r="J9" s="95"/>
    </row>
    <row r="10" spans="1:10">
      <c r="A10" s="120"/>
      <c r="B10" s="101" t="s">
        <v>92</v>
      </c>
      <c r="C10" s="186" t="s">
        <v>91</v>
      </c>
      <c r="D10" s="114">
        <v>768</v>
      </c>
      <c r="E10" s="95" t="s">
        <v>35</v>
      </c>
      <c r="F10" s="95">
        <v>417</v>
      </c>
      <c r="G10" s="95">
        <v>45</v>
      </c>
      <c r="H10" s="95" t="s">
        <v>35</v>
      </c>
      <c r="I10" s="95">
        <f t="shared" ref="I10" si="0">SUM(D10:H11)</f>
        <v>1230</v>
      </c>
      <c r="J10" s="95">
        <v>439</v>
      </c>
    </row>
    <row r="11" spans="1:10">
      <c r="A11" s="120"/>
      <c r="B11" s="101"/>
      <c r="C11" s="185"/>
      <c r="D11" s="114"/>
      <c r="E11" s="95"/>
      <c r="F11" s="95"/>
      <c r="G11" s="95"/>
      <c r="H11" s="95"/>
      <c r="I11" s="95"/>
      <c r="J11" s="95"/>
    </row>
    <row r="12" spans="1:10">
      <c r="A12" s="120"/>
      <c r="B12" s="113" t="s">
        <v>14</v>
      </c>
      <c r="C12" s="186" t="s">
        <v>91</v>
      </c>
      <c r="D12" s="114" t="s">
        <v>35</v>
      </c>
      <c r="E12" s="95" t="s">
        <v>35</v>
      </c>
      <c r="F12" s="95" t="s">
        <v>35</v>
      </c>
      <c r="G12" s="95" t="s">
        <v>35</v>
      </c>
      <c r="H12" s="95" t="s">
        <v>35</v>
      </c>
      <c r="I12" s="95" t="s">
        <v>126</v>
      </c>
      <c r="J12" s="95" t="s">
        <v>35</v>
      </c>
    </row>
    <row r="13" spans="1:10">
      <c r="A13" s="120"/>
      <c r="B13" s="113"/>
      <c r="C13" s="185"/>
      <c r="D13" s="114"/>
      <c r="E13" s="95"/>
      <c r="F13" s="95"/>
      <c r="G13" s="95"/>
      <c r="H13" s="95"/>
      <c r="I13" s="95"/>
      <c r="J13" s="95"/>
    </row>
    <row r="14" spans="1:10">
      <c r="A14" s="120"/>
      <c r="B14" s="109" t="s">
        <v>0</v>
      </c>
      <c r="C14" s="186" t="s">
        <v>91</v>
      </c>
      <c r="D14" s="114">
        <f>SUM(D6:D13)</f>
        <v>8227</v>
      </c>
      <c r="E14" s="95" t="s">
        <v>126</v>
      </c>
      <c r="F14" s="95">
        <f>SUM(F6:F13)</f>
        <v>1187</v>
      </c>
      <c r="G14" s="95">
        <f t="shared" ref="G14" si="1">SUM(G6:G13)</f>
        <v>135</v>
      </c>
      <c r="H14" s="95">
        <f>SUM(H6:H13)</f>
        <v>11000</v>
      </c>
      <c r="I14" s="95">
        <f>D14+SUM(E14:H15)</f>
        <v>20549</v>
      </c>
      <c r="J14" s="95">
        <f>SUM(J6:J13)</f>
        <v>8109</v>
      </c>
    </row>
    <row r="15" spans="1:10">
      <c r="A15" s="121"/>
      <c r="B15" s="110"/>
      <c r="C15" s="185"/>
      <c r="D15" s="123"/>
      <c r="E15" s="89"/>
      <c r="F15" s="89"/>
      <c r="G15" s="89"/>
      <c r="H15" s="89"/>
      <c r="I15" s="89"/>
      <c r="J15" s="89"/>
    </row>
    <row r="16" spans="1:10">
      <c r="A16" s="105" t="s">
        <v>80</v>
      </c>
      <c r="B16" s="108" t="s">
        <v>15</v>
      </c>
      <c r="C16" s="88">
        <v>4765</v>
      </c>
      <c r="D16" s="122">
        <v>202868</v>
      </c>
      <c r="E16" s="88">
        <v>2278</v>
      </c>
      <c r="F16" s="88">
        <v>142432</v>
      </c>
      <c r="G16" s="88">
        <v>5964</v>
      </c>
      <c r="H16" s="88">
        <v>48927</v>
      </c>
      <c r="I16" s="88">
        <f>SUM(C16:H17)</f>
        <v>407234</v>
      </c>
      <c r="J16" s="88">
        <v>239292</v>
      </c>
    </row>
    <row r="17" spans="1:10">
      <c r="A17" s="106"/>
      <c r="B17" s="93"/>
      <c r="C17" s="95"/>
      <c r="D17" s="114"/>
      <c r="E17" s="95"/>
      <c r="F17" s="95"/>
      <c r="G17" s="95"/>
      <c r="H17" s="95"/>
      <c r="I17" s="95"/>
      <c r="J17" s="95"/>
    </row>
    <row r="18" spans="1:10">
      <c r="A18" s="106"/>
      <c r="B18" s="101" t="s">
        <v>16</v>
      </c>
      <c r="C18" s="95">
        <v>10300</v>
      </c>
      <c r="D18" s="114">
        <v>174683</v>
      </c>
      <c r="E18" s="95">
        <v>47816</v>
      </c>
      <c r="F18" s="95">
        <v>62115</v>
      </c>
      <c r="G18" s="95">
        <v>7984</v>
      </c>
      <c r="H18" s="95">
        <v>9937</v>
      </c>
      <c r="I18" s="95">
        <f>SUM(C18:H19)</f>
        <v>312835</v>
      </c>
      <c r="J18" s="95">
        <v>137912</v>
      </c>
    </row>
    <row r="19" spans="1:10">
      <c r="A19" s="106"/>
      <c r="B19" s="101"/>
      <c r="C19" s="95"/>
      <c r="D19" s="114"/>
      <c r="E19" s="95"/>
      <c r="F19" s="95"/>
      <c r="G19" s="95"/>
      <c r="H19" s="95"/>
      <c r="I19" s="95"/>
      <c r="J19" s="95"/>
    </row>
    <row r="20" spans="1:10">
      <c r="A20" s="106"/>
      <c r="B20" s="101" t="s">
        <v>0</v>
      </c>
      <c r="C20" s="95">
        <f>SUM(C16:C19)</f>
        <v>15065</v>
      </c>
      <c r="D20" s="114">
        <f>SUM(D16:D19)</f>
        <v>377551</v>
      </c>
      <c r="E20" s="95">
        <f>SUM(E16:E19)</f>
        <v>50094</v>
      </c>
      <c r="F20" s="95">
        <f t="shared" ref="F20:H20" si="2">SUM(F16:F19)</f>
        <v>204547</v>
      </c>
      <c r="G20" s="95">
        <f t="shared" si="2"/>
        <v>13948</v>
      </c>
      <c r="H20" s="95">
        <f t="shared" si="2"/>
        <v>58864</v>
      </c>
      <c r="I20" s="95">
        <f>C20+D20+SUM(E20:H21)</f>
        <v>720069</v>
      </c>
      <c r="J20" s="95">
        <f>SUM(J16:J19)</f>
        <v>377204</v>
      </c>
    </row>
    <row r="21" spans="1:10">
      <c r="A21" s="107"/>
      <c r="B21" s="104"/>
      <c r="C21" s="89"/>
      <c r="D21" s="123"/>
      <c r="E21" s="89"/>
      <c r="F21" s="89"/>
      <c r="G21" s="89"/>
      <c r="H21" s="89"/>
      <c r="I21" s="89"/>
      <c r="J21" s="89"/>
    </row>
    <row r="22" spans="1:10">
      <c r="A22" s="90" t="s">
        <v>93</v>
      </c>
      <c r="B22" s="103" t="s">
        <v>17</v>
      </c>
      <c r="C22" s="88" t="s">
        <v>106</v>
      </c>
      <c r="D22" s="122">
        <v>11296</v>
      </c>
      <c r="E22" s="88" t="s">
        <v>35</v>
      </c>
      <c r="F22" s="88">
        <v>25998</v>
      </c>
      <c r="G22" s="88" t="s">
        <v>35</v>
      </c>
      <c r="H22" s="88">
        <v>291</v>
      </c>
      <c r="I22" s="88">
        <f>SUM(C22:H23)</f>
        <v>37585</v>
      </c>
      <c r="J22" s="88">
        <v>28416</v>
      </c>
    </row>
    <row r="23" spans="1:10">
      <c r="A23" s="91"/>
      <c r="B23" s="101"/>
      <c r="C23" s="95"/>
      <c r="D23" s="114"/>
      <c r="E23" s="95"/>
      <c r="F23" s="95"/>
      <c r="G23" s="95"/>
      <c r="H23" s="95"/>
      <c r="I23" s="95"/>
      <c r="J23" s="95"/>
    </row>
    <row r="24" spans="1:10">
      <c r="A24" s="91"/>
      <c r="B24" s="101" t="s">
        <v>18</v>
      </c>
      <c r="C24" s="95" t="s">
        <v>105</v>
      </c>
      <c r="D24" s="114">
        <v>48306</v>
      </c>
      <c r="E24" s="95">
        <v>9664</v>
      </c>
      <c r="F24" s="95">
        <v>24697</v>
      </c>
      <c r="G24" s="95">
        <v>52</v>
      </c>
      <c r="H24" s="95">
        <v>453</v>
      </c>
      <c r="I24" s="95">
        <f>SUM(C24:H25)</f>
        <v>83172</v>
      </c>
      <c r="J24" s="95">
        <v>35078</v>
      </c>
    </row>
    <row r="25" spans="1:10">
      <c r="A25" s="91"/>
      <c r="B25" s="102"/>
      <c r="C25" s="99"/>
      <c r="D25" s="127"/>
      <c r="E25" s="99"/>
      <c r="F25" s="99"/>
      <c r="G25" s="99"/>
      <c r="H25" s="99"/>
      <c r="I25" s="99"/>
      <c r="J25" s="99"/>
    </row>
    <row r="26" spans="1:10">
      <c r="A26" s="91"/>
      <c r="B26" s="57" t="s">
        <v>53</v>
      </c>
      <c r="C26" s="58">
        <v>11</v>
      </c>
      <c r="D26" s="59">
        <v>2459</v>
      </c>
      <c r="E26" s="79">
        <v>14597</v>
      </c>
      <c r="F26" s="58">
        <v>3581</v>
      </c>
      <c r="G26" s="58">
        <v>223</v>
      </c>
      <c r="H26" s="58">
        <v>69269</v>
      </c>
      <c r="I26" s="58">
        <f>SUM(C26:H26)</f>
        <v>90140</v>
      </c>
      <c r="J26" s="58">
        <v>30847</v>
      </c>
    </row>
    <row r="27" spans="1:10">
      <c r="A27" s="91"/>
      <c r="B27" s="57" t="s">
        <v>54</v>
      </c>
      <c r="C27" s="58" t="s">
        <v>126</v>
      </c>
      <c r="D27" s="59">
        <v>774</v>
      </c>
      <c r="E27" s="79" t="s">
        <v>35</v>
      </c>
      <c r="F27" s="58">
        <v>1209</v>
      </c>
      <c r="G27" s="58">
        <v>402</v>
      </c>
      <c r="H27" s="58">
        <v>19631</v>
      </c>
      <c r="I27" s="58">
        <f>SUM(C27:H27)</f>
        <v>22016</v>
      </c>
      <c r="J27" s="58">
        <v>9066</v>
      </c>
    </row>
    <row r="28" spans="1:10">
      <c r="A28" s="91"/>
      <c r="B28" s="57" t="s">
        <v>55</v>
      </c>
      <c r="C28" s="58" t="s">
        <v>106</v>
      </c>
      <c r="D28" s="59">
        <v>48</v>
      </c>
      <c r="E28" s="79" t="s">
        <v>35</v>
      </c>
      <c r="F28" s="58">
        <v>1030</v>
      </c>
      <c r="G28" s="58" t="s">
        <v>35</v>
      </c>
      <c r="H28" s="58">
        <v>44</v>
      </c>
      <c r="I28" s="58">
        <f t="shared" ref="I28:I30" si="3">SUM(C28:H28)</f>
        <v>1122</v>
      </c>
      <c r="J28" s="58">
        <v>241</v>
      </c>
    </row>
    <row r="29" spans="1:10">
      <c r="A29" s="91"/>
      <c r="B29" s="57" t="s">
        <v>56</v>
      </c>
      <c r="C29" s="58">
        <v>4741</v>
      </c>
      <c r="D29" s="59">
        <v>5661</v>
      </c>
      <c r="E29" s="79">
        <v>4870</v>
      </c>
      <c r="F29" s="58">
        <v>7963</v>
      </c>
      <c r="G29" s="58">
        <v>11852</v>
      </c>
      <c r="H29" s="58">
        <v>64652</v>
      </c>
      <c r="I29" s="58">
        <f t="shared" si="3"/>
        <v>99739</v>
      </c>
      <c r="J29" s="58">
        <v>61454</v>
      </c>
    </row>
    <row r="30" spans="1:10">
      <c r="A30" s="91"/>
      <c r="B30" s="60" t="s">
        <v>81</v>
      </c>
      <c r="C30" s="79">
        <v>253</v>
      </c>
      <c r="D30" s="78">
        <v>4346</v>
      </c>
      <c r="E30" s="79">
        <v>4262</v>
      </c>
      <c r="F30" s="79">
        <v>6505</v>
      </c>
      <c r="G30" s="79">
        <v>4887</v>
      </c>
      <c r="H30" s="79">
        <v>5059</v>
      </c>
      <c r="I30" s="58">
        <f t="shared" si="3"/>
        <v>25312</v>
      </c>
      <c r="J30" s="79">
        <v>14191</v>
      </c>
    </row>
    <row r="31" spans="1:10">
      <c r="A31" s="91"/>
      <c r="B31" s="96" t="s">
        <v>82</v>
      </c>
      <c r="C31" s="95">
        <f>SUM(C26:C30)</f>
        <v>5005</v>
      </c>
      <c r="D31" s="114">
        <f>SUM(D26:D30)</f>
        <v>13288</v>
      </c>
      <c r="E31" s="95">
        <f>SUM(E26:E30)</f>
        <v>23729</v>
      </c>
      <c r="F31" s="95">
        <f t="shared" ref="F31:H31" si="4">SUM(F26:F30)</f>
        <v>20288</v>
      </c>
      <c r="G31" s="95">
        <f t="shared" si="4"/>
        <v>17364</v>
      </c>
      <c r="H31" s="95">
        <f t="shared" si="4"/>
        <v>158655</v>
      </c>
      <c r="I31" s="95">
        <f>C31+D31+SUM(E31:H32)</f>
        <v>238329</v>
      </c>
      <c r="J31" s="95">
        <f>SUM(J26:J30)</f>
        <v>115799</v>
      </c>
    </row>
    <row r="32" spans="1:10">
      <c r="A32" s="91"/>
      <c r="B32" s="100"/>
      <c r="C32" s="99"/>
      <c r="D32" s="127"/>
      <c r="E32" s="99"/>
      <c r="F32" s="99"/>
      <c r="G32" s="99"/>
      <c r="H32" s="99"/>
      <c r="I32" s="99"/>
      <c r="J32" s="99"/>
    </row>
    <row r="33" spans="1:10">
      <c r="A33" s="91"/>
      <c r="B33" s="97" t="s">
        <v>20</v>
      </c>
      <c r="C33" s="98" t="s">
        <v>35</v>
      </c>
      <c r="D33" s="128">
        <v>32216</v>
      </c>
      <c r="E33" s="98">
        <v>38</v>
      </c>
      <c r="F33" s="98">
        <v>15205</v>
      </c>
      <c r="G33" s="98" t="s">
        <v>35</v>
      </c>
      <c r="H33" s="98" t="s">
        <v>35</v>
      </c>
      <c r="I33" s="98">
        <f t="shared" ref="I33" si="5">SUM(C33:H34)</f>
        <v>47459</v>
      </c>
      <c r="J33" s="98">
        <v>27310</v>
      </c>
    </row>
    <row r="34" spans="1:10">
      <c r="A34" s="91"/>
      <c r="B34" s="93"/>
      <c r="C34" s="95"/>
      <c r="D34" s="114"/>
      <c r="E34" s="95"/>
      <c r="F34" s="95"/>
      <c r="G34" s="95"/>
      <c r="H34" s="95"/>
      <c r="I34" s="95"/>
      <c r="J34" s="95"/>
    </row>
    <row r="35" spans="1:10">
      <c r="A35" s="91"/>
      <c r="B35" s="93" t="s">
        <v>21</v>
      </c>
      <c r="C35" s="185" t="s">
        <v>34</v>
      </c>
      <c r="D35" s="185" t="s">
        <v>34</v>
      </c>
      <c r="E35" s="185" t="s">
        <v>34</v>
      </c>
      <c r="F35" s="95">
        <v>44708</v>
      </c>
      <c r="G35" s="185" t="s">
        <v>34</v>
      </c>
      <c r="H35" s="185" t="s">
        <v>34</v>
      </c>
      <c r="I35" s="95">
        <f t="shared" ref="I35" si="6">SUM(C35:H36)</f>
        <v>44708</v>
      </c>
      <c r="J35" s="95">
        <v>27511</v>
      </c>
    </row>
    <row r="36" spans="1:10">
      <c r="A36" s="91"/>
      <c r="B36" s="93"/>
      <c r="C36" s="185"/>
      <c r="D36" s="185"/>
      <c r="E36" s="185"/>
      <c r="F36" s="95"/>
      <c r="G36" s="185"/>
      <c r="H36" s="185"/>
      <c r="I36" s="95"/>
      <c r="J36" s="95"/>
    </row>
    <row r="37" spans="1:10">
      <c r="A37" s="91"/>
      <c r="B37" s="93" t="s">
        <v>22</v>
      </c>
      <c r="C37" s="95">
        <v>27311</v>
      </c>
      <c r="D37" s="114">
        <v>7942</v>
      </c>
      <c r="E37" s="95">
        <v>10332</v>
      </c>
      <c r="F37" s="95">
        <v>9570</v>
      </c>
      <c r="G37" s="95">
        <v>171937</v>
      </c>
      <c r="H37" s="95">
        <v>308780</v>
      </c>
      <c r="I37" s="95">
        <f t="shared" ref="I37" si="7">SUM(C37:H38)</f>
        <v>535872</v>
      </c>
      <c r="J37" s="95">
        <v>184631</v>
      </c>
    </row>
    <row r="38" spans="1:10">
      <c r="A38" s="91"/>
      <c r="B38" s="93"/>
      <c r="C38" s="95"/>
      <c r="D38" s="114"/>
      <c r="E38" s="95"/>
      <c r="F38" s="95"/>
      <c r="G38" s="95"/>
      <c r="H38" s="95"/>
      <c r="I38" s="95"/>
      <c r="J38" s="95"/>
    </row>
    <row r="39" spans="1:10">
      <c r="A39" s="91"/>
      <c r="B39" s="96" t="s">
        <v>24</v>
      </c>
      <c r="C39" s="95" t="s">
        <v>35</v>
      </c>
      <c r="D39" s="114">
        <v>209</v>
      </c>
      <c r="E39" s="95">
        <v>92</v>
      </c>
      <c r="F39" s="95">
        <v>4425</v>
      </c>
      <c r="G39" s="95">
        <v>201</v>
      </c>
      <c r="H39" s="95">
        <v>355</v>
      </c>
      <c r="I39" s="95">
        <f t="shared" ref="I39" si="8">SUM(C39:H40)</f>
        <v>5282</v>
      </c>
      <c r="J39" s="95">
        <v>3029</v>
      </c>
    </row>
    <row r="40" spans="1:10">
      <c r="A40" s="91"/>
      <c r="B40" s="96"/>
      <c r="C40" s="95"/>
      <c r="D40" s="114"/>
      <c r="E40" s="95"/>
      <c r="F40" s="95"/>
      <c r="G40" s="95"/>
      <c r="H40" s="95"/>
      <c r="I40" s="95"/>
      <c r="J40" s="95"/>
    </row>
    <row r="41" spans="1:10">
      <c r="A41" s="91"/>
      <c r="B41" s="93" t="s">
        <v>0</v>
      </c>
      <c r="C41" s="95">
        <f>SUM(C22:C25,C31,C33:C40)</f>
        <v>32316</v>
      </c>
      <c r="D41" s="114">
        <f>SUM(D22:D25,D31,D33:D40)</f>
        <v>113257</v>
      </c>
      <c r="E41" s="95">
        <f>SUM(E22:E25,E31,E33:E40)</f>
        <v>43855</v>
      </c>
      <c r="F41" s="95">
        <f t="shared" ref="F41:H41" si="9">SUM(F22:F25,F31,F33:F40)</f>
        <v>144891</v>
      </c>
      <c r="G41" s="95">
        <f t="shared" si="9"/>
        <v>189554</v>
      </c>
      <c r="H41" s="95">
        <f t="shared" si="9"/>
        <v>468534</v>
      </c>
      <c r="I41" s="95">
        <f>C41+D41+SUM(E41:H42)</f>
        <v>992407</v>
      </c>
      <c r="J41" s="95">
        <f t="shared" ref="J41" si="10">SUM(J22:J25,J31,J33:J40)</f>
        <v>421774</v>
      </c>
    </row>
    <row r="42" spans="1:10">
      <c r="A42" s="92"/>
      <c r="B42" s="94"/>
      <c r="C42" s="89"/>
      <c r="D42" s="123"/>
      <c r="E42" s="89"/>
      <c r="F42" s="89"/>
      <c r="G42" s="89"/>
      <c r="H42" s="89"/>
      <c r="I42" s="89"/>
      <c r="J42" s="89"/>
    </row>
    <row r="43" spans="1:10">
      <c r="A43" s="84" t="s">
        <v>25</v>
      </c>
      <c r="B43" s="85"/>
      <c r="C43" s="88">
        <f>SUM(C14,C20,C41)</f>
        <v>47381</v>
      </c>
      <c r="D43" s="122">
        <f>SUM(D14,D20,D41)</f>
        <v>499035</v>
      </c>
      <c r="E43" s="122">
        <f t="shared" ref="E43:H43" si="11">SUM(E14,E20,E41)</f>
        <v>93949</v>
      </c>
      <c r="F43" s="122">
        <f t="shared" si="11"/>
        <v>350625</v>
      </c>
      <c r="G43" s="122">
        <f t="shared" si="11"/>
        <v>203637</v>
      </c>
      <c r="H43" s="122">
        <f t="shared" si="11"/>
        <v>538398</v>
      </c>
      <c r="I43" s="122">
        <f t="shared" ref="I43" si="12">I14+I20+I41</f>
        <v>1733025</v>
      </c>
      <c r="J43" s="88">
        <f t="shared" ref="J43" si="13">SUM(J14,J20,J41)</f>
        <v>807087</v>
      </c>
    </row>
    <row r="44" spans="1:10">
      <c r="A44" s="86"/>
      <c r="B44" s="87"/>
      <c r="C44" s="89"/>
      <c r="D44" s="123"/>
      <c r="E44" s="123"/>
      <c r="F44" s="123"/>
      <c r="G44" s="123"/>
      <c r="H44" s="123"/>
      <c r="I44" s="123"/>
      <c r="J44" s="89"/>
    </row>
    <row r="45" spans="1:10">
      <c r="A45" s="84" t="s">
        <v>59</v>
      </c>
      <c r="B45" s="85"/>
      <c r="C45" s="88" t="s">
        <v>30</v>
      </c>
      <c r="D45" s="114" t="s">
        <v>30</v>
      </c>
      <c r="E45" s="88" t="s">
        <v>30</v>
      </c>
      <c r="F45" s="88" t="s">
        <v>30</v>
      </c>
      <c r="G45" s="88">
        <v>6728</v>
      </c>
      <c r="H45" s="88">
        <v>121</v>
      </c>
      <c r="I45" s="88">
        <f>G45+H45</f>
        <v>6849</v>
      </c>
      <c r="J45" s="88">
        <v>2419</v>
      </c>
    </row>
    <row r="46" spans="1:10">
      <c r="A46" s="86"/>
      <c r="B46" s="87"/>
      <c r="C46" s="89"/>
      <c r="D46" s="123"/>
      <c r="E46" s="89"/>
      <c r="F46" s="89"/>
      <c r="G46" s="89"/>
      <c r="H46" s="89"/>
      <c r="I46" s="89"/>
      <c r="J46" s="89"/>
    </row>
    <row r="47" spans="1:10">
      <c r="A47" s="63"/>
      <c r="B47" s="64"/>
      <c r="C47" s="65" t="s">
        <v>26</v>
      </c>
      <c r="D47" s="63"/>
      <c r="E47" s="63"/>
      <c r="F47" s="63"/>
      <c r="G47" s="63"/>
      <c r="H47" s="63"/>
      <c r="I47" s="63"/>
      <c r="J47" s="63"/>
    </row>
    <row r="48" spans="1:10">
      <c r="A48" s="42"/>
      <c r="B48" s="66"/>
      <c r="C48" s="67" t="s">
        <v>27</v>
      </c>
      <c r="D48" s="42"/>
      <c r="E48" s="42"/>
      <c r="F48" s="42"/>
      <c r="G48" s="42"/>
      <c r="H48" s="42"/>
      <c r="I48" s="42"/>
      <c r="J48" s="68"/>
    </row>
    <row r="49" spans="1:10">
      <c r="A49" s="69"/>
      <c r="B49" s="69"/>
      <c r="C49" s="70" t="s">
        <v>28</v>
      </c>
      <c r="D49" s="69"/>
      <c r="E49" s="69"/>
      <c r="F49" s="69"/>
      <c r="G49" s="69"/>
      <c r="H49" s="69"/>
      <c r="I49" s="69"/>
      <c r="J49" s="68"/>
    </row>
  </sheetData>
  <mergeCells count="167">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E10:E11"/>
    <mergeCell ref="F10:F11"/>
    <mergeCell ref="G10:G11"/>
    <mergeCell ref="B10:B11"/>
    <mergeCell ref="C10:C11"/>
    <mergeCell ref="D10:D11"/>
    <mergeCell ref="H10:H11"/>
    <mergeCell ref="I10:I11"/>
    <mergeCell ref="J10:J11"/>
    <mergeCell ref="H18:H19"/>
    <mergeCell ref="I18:I19"/>
    <mergeCell ref="J18:J19"/>
    <mergeCell ref="H14:H15"/>
    <mergeCell ref="H12:H13"/>
    <mergeCell ref="I12:I13"/>
    <mergeCell ref="J12:J13"/>
    <mergeCell ref="B14:B15"/>
    <mergeCell ref="C14:C15"/>
    <mergeCell ref="D14:D15"/>
    <mergeCell ref="E14:E15"/>
    <mergeCell ref="F14:F15"/>
    <mergeCell ref="G14:G15"/>
    <mergeCell ref="E12:E13"/>
    <mergeCell ref="F12:F13"/>
    <mergeCell ref="G12:G13"/>
    <mergeCell ref="B12:B13"/>
    <mergeCell ref="C12:C13"/>
    <mergeCell ref="D12:D13"/>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B22:B23"/>
    <mergeCell ref="C22:C23"/>
    <mergeCell ref="D22:D23"/>
    <mergeCell ref="E22:E23"/>
    <mergeCell ref="F22:F23"/>
    <mergeCell ref="E20:E21"/>
    <mergeCell ref="F20:F21"/>
    <mergeCell ref="G20:G21"/>
    <mergeCell ref="H20:H21"/>
    <mergeCell ref="B20:B21"/>
    <mergeCell ref="C20:C21"/>
    <mergeCell ref="D20:D21"/>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33:B34"/>
    <mergeCell ref="C33:C34"/>
    <mergeCell ref="D33:D34"/>
    <mergeCell ref="E33:E34"/>
    <mergeCell ref="F33:F34"/>
    <mergeCell ref="G33:G34"/>
    <mergeCell ref="H33:H34"/>
    <mergeCell ref="I33:I34"/>
    <mergeCell ref="J33:J34"/>
    <mergeCell ref="B35:B36"/>
    <mergeCell ref="C35:C36"/>
    <mergeCell ref="D35:D36"/>
    <mergeCell ref="E35:E36"/>
    <mergeCell ref="F35:F36"/>
    <mergeCell ref="G35:G36"/>
    <mergeCell ref="H35:H36"/>
    <mergeCell ref="I35:I36"/>
    <mergeCell ref="J35:J36"/>
    <mergeCell ref="B39:B40"/>
    <mergeCell ref="C39:C40"/>
    <mergeCell ref="D39:D40"/>
    <mergeCell ref="E39:E40"/>
    <mergeCell ref="F39:F40"/>
    <mergeCell ref="B37:B38"/>
    <mergeCell ref="C37:C38"/>
    <mergeCell ref="D37:D38"/>
    <mergeCell ref="E37:E38"/>
    <mergeCell ref="G41:G42"/>
    <mergeCell ref="H41:H42"/>
    <mergeCell ref="I41:I42"/>
    <mergeCell ref="J41:J42"/>
    <mergeCell ref="F37:F38"/>
    <mergeCell ref="G37:G38"/>
    <mergeCell ref="H37:H38"/>
    <mergeCell ref="I37:I38"/>
    <mergeCell ref="J37:J38"/>
    <mergeCell ref="G39:G40"/>
    <mergeCell ref="H39:H40"/>
    <mergeCell ref="I39:I40"/>
    <mergeCell ref="J39:J40"/>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s>
  <phoneticPr fontId="3"/>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sqref="A1:J1"/>
    </sheetView>
  </sheetViews>
  <sheetFormatPr defaultRowHeight="13.5"/>
  <cols>
    <col min="1" max="1" width="4.625" style="41" customWidth="1"/>
    <col min="2" max="2" width="18.125" style="41" customWidth="1"/>
    <col min="3" max="10" width="8.625" style="41" customWidth="1"/>
    <col min="11" max="16384" width="9" style="41"/>
  </cols>
  <sheetData>
    <row r="1" spans="1:10" ht="17.25">
      <c r="A1" s="115" t="s">
        <v>113</v>
      </c>
      <c r="B1" s="115"/>
      <c r="C1" s="115"/>
      <c r="D1" s="115"/>
      <c r="E1" s="115"/>
      <c r="F1" s="115"/>
      <c r="G1" s="115"/>
      <c r="H1" s="115"/>
      <c r="I1" s="115"/>
      <c r="J1" s="115"/>
    </row>
    <row r="2" spans="1:10">
      <c r="A2" s="42"/>
      <c r="B2" s="42"/>
      <c r="C2" s="42"/>
      <c r="D2" s="42"/>
      <c r="E2" s="42"/>
      <c r="F2" s="42"/>
      <c r="G2" s="42"/>
      <c r="H2" s="42"/>
      <c r="I2" s="43" t="s">
        <v>1</v>
      </c>
      <c r="J2" s="44"/>
    </row>
    <row r="3" spans="1:10" ht="13.5" customHeight="1">
      <c r="A3" s="45"/>
      <c r="B3" s="46"/>
      <c r="C3" s="47" t="s">
        <v>2</v>
      </c>
      <c r="D3" s="48"/>
      <c r="E3" s="48"/>
      <c r="F3" s="48"/>
      <c r="G3" s="48"/>
      <c r="H3" s="48"/>
      <c r="I3" s="49"/>
      <c r="J3" s="116" t="s">
        <v>3</v>
      </c>
    </row>
    <row r="4" spans="1:10">
      <c r="A4" s="50"/>
      <c r="B4" s="51"/>
      <c r="C4" s="52" t="s">
        <v>4</v>
      </c>
      <c r="D4" s="53" t="s">
        <v>64</v>
      </c>
      <c r="E4" s="52" t="s">
        <v>5</v>
      </c>
      <c r="F4" s="52" t="s">
        <v>6</v>
      </c>
      <c r="G4" s="52" t="s">
        <v>7</v>
      </c>
      <c r="H4" s="52" t="s">
        <v>8</v>
      </c>
      <c r="I4" s="52" t="s">
        <v>9</v>
      </c>
      <c r="J4" s="117"/>
    </row>
    <row r="5" spans="1:10">
      <c r="A5" s="50"/>
      <c r="B5" s="54"/>
      <c r="C5" s="55"/>
      <c r="D5" s="56"/>
      <c r="E5" s="55"/>
      <c r="F5" s="55"/>
      <c r="G5" s="55"/>
      <c r="H5" s="55"/>
      <c r="I5" s="55"/>
      <c r="J5" s="118"/>
    </row>
    <row r="6" spans="1:10" ht="13.5" customHeight="1">
      <c r="A6" s="119" t="s">
        <v>10</v>
      </c>
      <c r="B6" s="103" t="s">
        <v>11</v>
      </c>
      <c r="C6" s="186" t="s">
        <v>30</v>
      </c>
      <c r="D6" s="122">
        <v>458</v>
      </c>
      <c r="E6" s="88" t="s">
        <v>35</v>
      </c>
      <c r="F6" s="88">
        <v>365</v>
      </c>
      <c r="G6" s="88" t="s">
        <v>35</v>
      </c>
      <c r="H6" s="88">
        <v>7573</v>
      </c>
      <c r="I6" s="88">
        <f>SUM(D6:H7)</f>
        <v>8396</v>
      </c>
      <c r="J6" s="88">
        <v>3310</v>
      </c>
    </row>
    <row r="7" spans="1:10">
      <c r="A7" s="120"/>
      <c r="B7" s="101"/>
      <c r="C7" s="185"/>
      <c r="D7" s="114"/>
      <c r="E7" s="95"/>
      <c r="F7" s="95"/>
      <c r="G7" s="95"/>
      <c r="H7" s="95"/>
      <c r="I7" s="95"/>
      <c r="J7" s="95"/>
    </row>
    <row r="8" spans="1:10">
      <c r="A8" s="120"/>
      <c r="B8" s="101" t="s">
        <v>12</v>
      </c>
      <c r="C8" s="185" t="s">
        <v>30</v>
      </c>
      <c r="D8" s="114">
        <v>6988</v>
      </c>
      <c r="E8" s="95" t="s">
        <v>35</v>
      </c>
      <c r="F8" s="95">
        <v>529</v>
      </c>
      <c r="G8" s="95">
        <v>67</v>
      </c>
      <c r="H8" s="95">
        <v>1078</v>
      </c>
      <c r="I8" s="95">
        <f t="shared" ref="I8" si="0">SUM(D8:H9)</f>
        <v>8662</v>
      </c>
      <c r="J8" s="95">
        <v>3654</v>
      </c>
    </row>
    <row r="9" spans="1:10">
      <c r="A9" s="120"/>
      <c r="B9" s="101"/>
      <c r="C9" s="185"/>
      <c r="D9" s="114"/>
      <c r="E9" s="95"/>
      <c r="F9" s="95"/>
      <c r="G9" s="95"/>
      <c r="H9" s="95"/>
      <c r="I9" s="95"/>
      <c r="J9" s="95"/>
    </row>
    <row r="10" spans="1:10" ht="13.5" customHeight="1">
      <c r="A10" s="120"/>
      <c r="B10" s="101" t="s">
        <v>13</v>
      </c>
      <c r="C10" s="185" t="s">
        <v>30</v>
      </c>
      <c r="D10" s="114">
        <v>906</v>
      </c>
      <c r="E10" s="95" t="s">
        <v>35</v>
      </c>
      <c r="F10" s="95">
        <v>418</v>
      </c>
      <c r="G10" s="95">
        <v>41</v>
      </c>
      <c r="H10" s="95" t="s">
        <v>35</v>
      </c>
      <c r="I10" s="95">
        <f t="shared" ref="I10" si="1">SUM(D10:H11)</f>
        <v>1365</v>
      </c>
      <c r="J10" s="95">
        <v>417</v>
      </c>
    </row>
    <row r="11" spans="1:10">
      <c r="A11" s="120"/>
      <c r="B11" s="101"/>
      <c r="C11" s="185"/>
      <c r="D11" s="114"/>
      <c r="E11" s="95"/>
      <c r="F11" s="95"/>
      <c r="G11" s="95"/>
      <c r="H11" s="95"/>
      <c r="I11" s="95"/>
      <c r="J11" s="95"/>
    </row>
    <row r="12" spans="1:10" ht="13.5" customHeight="1">
      <c r="A12" s="120"/>
      <c r="B12" s="113" t="s">
        <v>14</v>
      </c>
      <c r="C12" s="185" t="s">
        <v>30</v>
      </c>
      <c r="D12" s="114">
        <v>10</v>
      </c>
      <c r="E12" s="95" t="s">
        <v>35</v>
      </c>
      <c r="F12" s="95" t="s">
        <v>35</v>
      </c>
      <c r="G12" s="95" t="s">
        <v>35</v>
      </c>
      <c r="H12" s="95" t="s">
        <v>35</v>
      </c>
      <c r="I12" s="95">
        <f t="shared" ref="I12" si="2">SUM(D12:H13)</f>
        <v>10</v>
      </c>
      <c r="J12" s="95">
        <v>4</v>
      </c>
    </row>
    <row r="13" spans="1:10">
      <c r="A13" s="120"/>
      <c r="B13" s="113"/>
      <c r="C13" s="185"/>
      <c r="D13" s="114"/>
      <c r="E13" s="95"/>
      <c r="F13" s="95"/>
      <c r="G13" s="95"/>
      <c r="H13" s="95"/>
      <c r="I13" s="95"/>
      <c r="J13" s="95"/>
    </row>
    <row r="14" spans="1:10">
      <c r="A14" s="120"/>
      <c r="B14" s="109" t="s">
        <v>0</v>
      </c>
      <c r="C14" s="185" t="s">
        <v>30</v>
      </c>
      <c r="D14" s="114">
        <f>SUM(D6:D13)</f>
        <v>8362</v>
      </c>
      <c r="E14" s="95" t="s">
        <v>126</v>
      </c>
      <c r="F14" s="95">
        <f>SUM(F6:F13)</f>
        <v>1312</v>
      </c>
      <c r="G14" s="95">
        <f t="shared" ref="G14" si="3">SUM(G6:G13)</f>
        <v>108</v>
      </c>
      <c r="H14" s="95">
        <f>SUM(H6:H13)</f>
        <v>8651</v>
      </c>
      <c r="I14" s="95">
        <f>D14+SUM(E14:H15)</f>
        <v>18433</v>
      </c>
      <c r="J14" s="95">
        <f>SUM(J6:J13)</f>
        <v>7385</v>
      </c>
    </row>
    <row r="15" spans="1:10">
      <c r="A15" s="121"/>
      <c r="B15" s="110"/>
      <c r="C15" s="187"/>
      <c r="D15" s="123"/>
      <c r="E15" s="89"/>
      <c r="F15" s="89"/>
      <c r="G15" s="89"/>
      <c r="H15" s="89"/>
      <c r="I15" s="89"/>
      <c r="J15" s="89"/>
    </row>
    <row r="16" spans="1:10" ht="13.5" customHeight="1">
      <c r="A16" s="105" t="s">
        <v>37</v>
      </c>
      <c r="B16" s="108" t="s">
        <v>15</v>
      </c>
      <c r="C16" s="88">
        <v>4102</v>
      </c>
      <c r="D16" s="122">
        <v>198767</v>
      </c>
      <c r="E16" s="88">
        <v>2573</v>
      </c>
      <c r="F16" s="88">
        <v>140403</v>
      </c>
      <c r="G16" s="88">
        <v>6092</v>
      </c>
      <c r="H16" s="88">
        <v>51024</v>
      </c>
      <c r="I16" s="88">
        <f>SUM(C16:H17)</f>
        <v>402961</v>
      </c>
      <c r="J16" s="88">
        <v>228513</v>
      </c>
    </row>
    <row r="17" spans="1:10">
      <c r="A17" s="106"/>
      <c r="B17" s="93"/>
      <c r="C17" s="95"/>
      <c r="D17" s="114"/>
      <c r="E17" s="95"/>
      <c r="F17" s="95"/>
      <c r="G17" s="95"/>
      <c r="H17" s="95"/>
      <c r="I17" s="95"/>
      <c r="J17" s="95"/>
    </row>
    <row r="18" spans="1:10" ht="13.5" customHeight="1">
      <c r="A18" s="106"/>
      <c r="B18" s="101" t="s">
        <v>16</v>
      </c>
      <c r="C18" s="95">
        <v>12586</v>
      </c>
      <c r="D18" s="114">
        <v>175897</v>
      </c>
      <c r="E18" s="95">
        <v>41907</v>
      </c>
      <c r="F18" s="95">
        <v>62923</v>
      </c>
      <c r="G18" s="95">
        <v>7897</v>
      </c>
      <c r="H18" s="95">
        <v>9849</v>
      </c>
      <c r="I18" s="95">
        <f>SUM(C18:H19)</f>
        <v>311059</v>
      </c>
      <c r="J18" s="95">
        <v>136701</v>
      </c>
    </row>
    <row r="19" spans="1:10">
      <c r="A19" s="106"/>
      <c r="B19" s="101"/>
      <c r="C19" s="95"/>
      <c r="D19" s="114"/>
      <c r="E19" s="95"/>
      <c r="F19" s="95"/>
      <c r="G19" s="95"/>
      <c r="H19" s="95"/>
      <c r="I19" s="95"/>
      <c r="J19" s="95"/>
    </row>
    <row r="20" spans="1:10">
      <c r="A20" s="106"/>
      <c r="B20" s="101" t="s">
        <v>0</v>
      </c>
      <c r="C20" s="95">
        <f>SUM(C16:C19)</f>
        <v>16688</v>
      </c>
      <c r="D20" s="114">
        <f>SUM(D16:D19)</f>
        <v>374664</v>
      </c>
      <c r="E20" s="95">
        <f>SUM(E16:E19)</f>
        <v>44480</v>
      </c>
      <c r="F20" s="95">
        <f t="shared" ref="F20:H20" si="4">SUM(F16:F19)</f>
        <v>203326</v>
      </c>
      <c r="G20" s="95">
        <f t="shared" si="4"/>
        <v>13989</v>
      </c>
      <c r="H20" s="95">
        <f t="shared" si="4"/>
        <v>60873</v>
      </c>
      <c r="I20" s="95">
        <f>C20+D20+SUM(E20:H21)</f>
        <v>714020</v>
      </c>
      <c r="J20" s="95">
        <f>SUM(J16:J19)</f>
        <v>365214</v>
      </c>
    </row>
    <row r="21" spans="1:10">
      <c r="A21" s="107"/>
      <c r="B21" s="104"/>
      <c r="C21" s="89"/>
      <c r="D21" s="123"/>
      <c r="E21" s="89"/>
      <c r="F21" s="89"/>
      <c r="G21" s="89"/>
      <c r="H21" s="89"/>
      <c r="I21" s="89"/>
      <c r="J21" s="89"/>
    </row>
    <row r="22" spans="1:10" ht="13.5" customHeight="1">
      <c r="A22" s="90" t="s">
        <v>36</v>
      </c>
      <c r="B22" s="103" t="s">
        <v>17</v>
      </c>
      <c r="C22" s="88" t="s">
        <v>106</v>
      </c>
      <c r="D22" s="122">
        <v>11570</v>
      </c>
      <c r="E22" s="88" t="s">
        <v>35</v>
      </c>
      <c r="F22" s="88">
        <v>25242</v>
      </c>
      <c r="G22" s="88" t="s">
        <v>35</v>
      </c>
      <c r="H22" s="88">
        <v>277</v>
      </c>
      <c r="I22" s="88">
        <f>SUM(C22:H23)</f>
        <v>37089</v>
      </c>
      <c r="J22" s="88">
        <v>26434</v>
      </c>
    </row>
    <row r="23" spans="1:10">
      <c r="A23" s="91"/>
      <c r="B23" s="101"/>
      <c r="C23" s="95"/>
      <c r="D23" s="114"/>
      <c r="E23" s="95"/>
      <c r="F23" s="95"/>
      <c r="G23" s="95"/>
      <c r="H23" s="95"/>
      <c r="I23" s="95"/>
      <c r="J23" s="95"/>
    </row>
    <row r="24" spans="1:10">
      <c r="A24" s="91"/>
      <c r="B24" s="101" t="s">
        <v>18</v>
      </c>
      <c r="C24" s="95" t="s">
        <v>105</v>
      </c>
      <c r="D24" s="114">
        <v>47328</v>
      </c>
      <c r="E24" s="95">
        <v>8314</v>
      </c>
      <c r="F24" s="95">
        <v>24374</v>
      </c>
      <c r="G24" s="95">
        <v>97</v>
      </c>
      <c r="H24" s="95">
        <v>435</v>
      </c>
      <c r="I24" s="95">
        <f>SUM(C24:H25)</f>
        <v>80548</v>
      </c>
      <c r="J24" s="95">
        <v>33138</v>
      </c>
    </row>
    <row r="25" spans="1:10">
      <c r="A25" s="91"/>
      <c r="B25" s="102"/>
      <c r="C25" s="99"/>
      <c r="D25" s="127"/>
      <c r="E25" s="99"/>
      <c r="F25" s="99"/>
      <c r="G25" s="99"/>
      <c r="H25" s="99"/>
      <c r="I25" s="99"/>
      <c r="J25" s="99"/>
    </row>
    <row r="26" spans="1:10">
      <c r="A26" s="91"/>
      <c r="B26" s="57" t="s">
        <v>53</v>
      </c>
      <c r="C26" s="58">
        <v>8</v>
      </c>
      <c r="D26" s="59">
        <v>2889</v>
      </c>
      <c r="E26" s="79">
        <v>7718</v>
      </c>
      <c r="F26" s="58">
        <v>3644</v>
      </c>
      <c r="G26" s="58">
        <v>228</v>
      </c>
      <c r="H26" s="58">
        <v>75971</v>
      </c>
      <c r="I26" s="58">
        <f>SUM(C26:H26)</f>
        <v>90458</v>
      </c>
      <c r="J26" s="58">
        <v>35615</v>
      </c>
    </row>
    <row r="27" spans="1:10">
      <c r="A27" s="91"/>
      <c r="B27" s="57" t="s">
        <v>54</v>
      </c>
      <c r="C27" s="58" t="s">
        <v>126</v>
      </c>
      <c r="D27" s="59">
        <v>949</v>
      </c>
      <c r="E27" s="79" t="s">
        <v>35</v>
      </c>
      <c r="F27" s="58">
        <v>1119</v>
      </c>
      <c r="G27" s="58">
        <v>422</v>
      </c>
      <c r="H27" s="58">
        <v>14813</v>
      </c>
      <c r="I27" s="58">
        <f>SUM(C27:H27)</f>
        <v>17303</v>
      </c>
      <c r="J27" s="58">
        <v>6828</v>
      </c>
    </row>
    <row r="28" spans="1:10">
      <c r="A28" s="91"/>
      <c r="B28" s="57" t="s">
        <v>55</v>
      </c>
      <c r="C28" s="58" t="s">
        <v>106</v>
      </c>
      <c r="D28" s="59">
        <v>49</v>
      </c>
      <c r="E28" s="79" t="s">
        <v>35</v>
      </c>
      <c r="F28" s="58">
        <v>1003</v>
      </c>
      <c r="G28" s="58" t="s">
        <v>35</v>
      </c>
      <c r="H28" s="58">
        <v>17</v>
      </c>
      <c r="I28" s="58">
        <f t="shared" ref="I28:I30" si="5">SUM(C28:H28)</f>
        <v>1069</v>
      </c>
      <c r="J28" s="58">
        <v>270</v>
      </c>
    </row>
    <row r="29" spans="1:10">
      <c r="A29" s="91"/>
      <c r="B29" s="57" t="s">
        <v>56</v>
      </c>
      <c r="C29" s="58">
        <v>4053</v>
      </c>
      <c r="D29" s="59">
        <v>6158</v>
      </c>
      <c r="E29" s="79">
        <v>3583</v>
      </c>
      <c r="F29" s="58">
        <v>8085</v>
      </c>
      <c r="G29" s="58">
        <v>12113</v>
      </c>
      <c r="H29" s="58">
        <v>55868</v>
      </c>
      <c r="I29" s="58">
        <f t="shared" si="5"/>
        <v>89860</v>
      </c>
      <c r="J29" s="58">
        <v>62734</v>
      </c>
    </row>
    <row r="30" spans="1:10">
      <c r="A30" s="91"/>
      <c r="B30" s="60" t="s">
        <v>81</v>
      </c>
      <c r="C30" s="79">
        <v>211</v>
      </c>
      <c r="D30" s="78">
        <v>4420</v>
      </c>
      <c r="E30" s="79">
        <v>3000</v>
      </c>
      <c r="F30" s="79">
        <v>6049</v>
      </c>
      <c r="G30" s="79">
        <v>6438</v>
      </c>
      <c r="H30" s="79">
        <v>6549</v>
      </c>
      <c r="I30" s="58">
        <f t="shared" si="5"/>
        <v>26667</v>
      </c>
      <c r="J30" s="79">
        <v>16430</v>
      </c>
    </row>
    <row r="31" spans="1:10" ht="13.5" customHeight="1">
      <c r="A31" s="91"/>
      <c r="B31" s="96" t="s">
        <v>82</v>
      </c>
      <c r="C31" s="95">
        <f>SUM(C26:C30)</f>
        <v>4272</v>
      </c>
      <c r="D31" s="114">
        <f>SUM(D26:D30)</f>
        <v>14465</v>
      </c>
      <c r="E31" s="95">
        <f>SUM(E26:E30)</f>
        <v>14301</v>
      </c>
      <c r="F31" s="95">
        <f t="shared" ref="F31:H31" si="6">SUM(F26:F30)</f>
        <v>19900</v>
      </c>
      <c r="G31" s="95">
        <f t="shared" si="6"/>
        <v>19201</v>
      </c>
      <c r="H31" s="95">
        <f t="shared" si="6"/>
        <v>153218</v>
      </c>
      <c r="I31" s="95">
        <f>C31+D31+SUM(E31:H32)</f>
        <v>225357</v>
      </c>
      <c r="J31" s="95">
        <f>SUM(J26:J30)</f>
        <v>121877</v>
      </c>
    </row>
    <row r="32" spans="1:10">
      <c r="A32" s="91"/>
      <c r="B32" s="100"/>
      <c r="C32" s="99"/>
      <c r="D32" s="127"/>
      <c r="E32" s="99"/>
      <c r="F32" s="99"/>
      <c r="G32" s="99"/>
      <c r="H32" s="99"/>
      <c r="I32" s="99"/>
      <c r="J32" s="99"/>
    </row>
    <row r="33" spans="1:10">
      <c r="A33" s="91"/>
      <c r="B33" s="97" t="s">
        <v>20</v>
      </c>
      <c r="C33" s="98" t="s">
        <v>35</v>
      </c>
      <c r="D33" s="128">
        <v>36439</v>
      </c>
      <c r="E33" s="98"/>
      <c r="F33" s="98">
        <v>18524</v>
      </c>
      <c r="G33" s="98" t="s">
        <v>35</v>
      </c>
      <c r="H33" s="98" t="s">
        <v>35</v>
      </c>
      <c r="I33" s="98">
        <f t="shared" ref="I33" si="7">SUM(C33:H34)</f>
        <v>54963</v>
      </c>
      <c r="J33" s="98">
        <v>28367</v>
      </c>
    </row>
    <row r="34" spans="1:10">
      <c r="A34" s="91"/>
      <c r="B34" s="93"/>
      <c r="C34" s="95"/>
      <c r="D34" s="114"/>
      <c r="E34" s="95"/>
      <c r="F34" s="95"/>
      <c r="G34" s="95"/>
      <c r="H34" s="95"/>
      <c r="I34" s="95"/>
      <c r="J34" s="95"/>
    </row>
    <row r="35" spans="1:10">
      <c r="A35" s="91"/>
      <c r="B35" s="93" t="s">
        <v>21</v>
      </c>
      <c r="C35" s="185" t="s">
        <v>34</v>
      </c>
      <c r="D35" s="185" t="s">
        <v>34</v>
      </c>
      <c r="E35" s="185" t="s">
        <v>34</v>
      </c>
      <c r="F35" s="95">
        <v>40372</v>
      </c>
      <c r="G35" s="185" t="s">
        <v>34</v>
      </c>
      <c r="H35" s="185" t="s">
        <v>34</v>
      </c>
      <c r="I35" s="95">
        <f t="shared" ref="I35" si="8">SUM(C35:H36)</f>
        <v>40372</v>
      </c>
      <c r="J35" s="95">
        <v>21140</v>
      </c>
    </row>
    <row r="36" spans="1:10">
      <c r="A36" s="91"/>
      <c r="B36" s="93"/>
      <c r="C36" s="185"/>
      <c r="D36" s="185"/>
      <c r="E36" s="185"/>
      <c r="F36" s="95"/>
      <c r="G36" s="185"/>
      <c r="H36" s="185"/>
      <c r="I36" s="95"/>
      <c r="J36" s="95"/>
    </row>
    <row r="37" spans="1:10">
      <c r="A37" s="91"/>
      <c r="B37" s="93" t="s">
        <v>22</v>
      </c>
      <c r="C37" s="95">
        <v>797</v>
      </c>
      <c r="D37" s="114">
        <v>7526</v>
      </c>
      <c r="E37" s="95">
        <v>5921</v>
      </c>
      <c r="F37" s="95">
        <v>8688</v>
      </c>
      <c r="G37" s="95">
        <v>150761</v>
      </c>
      <c r="H37" s="95">
        <v>289519</v>
      </c>
      <c r="I37" s="95">
        <f t="shared" ref="I37" si="9">SUM(C37:H38)</f>
        <v>463212</v>
      </c>
      <c r="J37" s="95">
        <v>151869</v>
      </c>
    </row>
    <row r="38" spans="1:10">
      <c r="A38" s="91"/>
      <c r="B38" s="93"/>
      <c r="C38" s="95"/>
      <c r="D38" s="114"/>
      <c r="E38" s="95"/>
      <c r="F38" s="95"/>
      <c r="G38" s="95"/>
      <c r="H38" s="95"/>
      <c r="I38" s="95"/>
      <c r="J38" s="95"/>
    </row>
    <row r="39" spans="1:10" ht="13.5" customHeight="1">
      <c r="A39" s="91"/>
      <c r="B39" s="96" t="s">
        <v>24</v>
      </c>
      <c r="C39" s="95" t="s">
        <v>35</v>
      </c>
      <c r="D39" s="114">
        <v>316</v>
      </c>
      <c r="E39" s="95">
        <v>266</v>
      </c>
      <c r="F39" s="95">
        <v>4615</v>
      </c>
      <c r="G39" s="95" t="s">
        <v>35</v>
      </c>
      <c r="H39" s="95" t="s">
        <v>35</v>
      </c>
      <c r="I39" s="95">
        <f t="shared" ref="I39" si="10">SUM(C39:H40)</f>
        <v>5197</v>
      </c>
      <c r="J39" s="95">
        <v>2963</v>
      </c>
    </row>
    <row r="40" spans="1:10">
      <c r="A40" s="91"/>
      <c r="B40" s="96"/>
      <c r="C40" s="95"/>
      <c r="D40" s="114"/>
      <c r="E40" s="95"/>
      <c r="F40" s="95"/>
      <c r="G40" s="95"/>
      <c r="H40" s="95"/>
      <c r="I40" s="95"/>
      <c r="J40" s="95"/>
    </row>
    <row r="41" spans="1:10">
      <c r="A41" s="91"/>
      <c r="B41" s="93" t="s">
        <v>0</v>
      </c>
      <c r="C41" s="95">
        <f>SUM(C22:C25,C31,C33:C40)</f>
        <v>5069</v>
      </c>
      <c r="D41" s="114">
        <f>SUM(D22:D25,D31,D33:D40)</f>
        <v>117644</v>
      </c>
      <c r="E41" s="95">
        <f>SUM(E22:E25,E31,E33:E40)</f>
        <v>28802</v>
      </c>
      <c r="F41" s="95">
        <f t="shared" ref="F41:H41" si="11">SUM(F22:F25,F31,F33:F40)</f>
        <v>141715</v>
      </c>
      <c r="G41" s="95">
        <f t="shared" si="11"/>
        <v>170059</v>
      </c>
      <c r="H41" s="95">
        <f t="shared" si="11"/>
        <v>443449</v>
      </c>
      <c r="I41" s="95">
        <f>C41+D41+SUM(E41:H42)</f>
        <v>906738</v>
      </c>
      <c r="J41" s="95">
        <f t="shared" ref="J41" si="12">SUM(J22:J25,J31,J33:J40)</f>
        <v>385788</v>
      </c>
    </row>
    <row r="42" spans="1:10">
      <c r="A42" s="92"/>
      <c r="B42" s="94"/>
      <c r="C42" s="89"/>
      <c r="D42" s="123"/>
      <c r="E42" s="89"/>
      <c r="F42" s="89"/>
      <c r="G42" s="89"/>
      <c r="H42" s="89"/>
      <c r="I42" s="89"/>
      <c r="J42" s="89"/>
    </row>
    <row r="43" spans="1:10">
      <c r="A43" s="84" t="s">
        <v>25</v>
      </c>
      <c r="B43" s="85"/>
      <c r="C43" s="88">
        <f>SUM(C14,C20,C41)</f>
        <v>21757</v>
      </c>
      <c r="D43" s="122">
        <f>SUM(D14,D20,D41)</f>
        <v>500670</v>
      </c>
      <c r="E43" s="122">
        <f t="shared" ref="E43:H43" si="13">SUM(E14,E20,E41)</f>
        <v>73282</v>
      </c>
      <c r="F43" s="122">
        <f t="shared" si="13"/>
        <v>346353</v>
      </c>
      <c r="G43" s="122">
        <f t="shared" si="13"/>
        <v>184156</v>
      </c>
      <c r="H43" s="122">
        <f t="shared" si="13"/>
        <v>512973</v>
      </c>
      <c r="I43" s="122">
        <f t="shared" ref="I43" si="14">I14+I20+I41</f>
        <v>1639191</v>
      </c>
      <c r="J43" s="88">
        <f t="shared" ref="J43" si="15">SUM(J14,J20,J41)</f>
        <v>758387</v>
      </c>
    </row>
    <row r="44" spans="1:10">
      <c r="A44" s="86"/>
      <c r="B44" s="87"/>
      <c r="C44" s="89"/>
      <c r="D44" s="123"/>
      <c r="E44" s="123"/>
      <c r="F44" s="123"/>
      <c r="G44" s="123"/>
      <c r="H44" s="123"/>
      <c r="I44" s="123"/>
      <c r="J44" s="89"/>
    </row>
    <row r="45" spans="1:10">
      <c r="A45" s="84" t="s">
        <v>59</v>
      </c>
      <c r="B45" s="85"/>
      <c r="C45" s="88" t="s">
        <v>30</v>
      </c>
      <c r="D45" s="114" t="s">
        <v>30</v>
      </c>
      <c r="E45" s="88" t="s">
        <v>30</v>
      </c>
      <c r="F45" s="88" t="s">
        <v>30</v>
      </c>
      <c r="G45" s="88">
        <v>5399</v>
      </c>
      <c r="H45" s="88">
        <v>106</v>
      </c>
      <c r="I45" s="88">
        <f>SUM(G45:H46)</f>
        <v>5505</v>
      </c>
      <c r="J45" s="88">
        <v>2743</v>
      </c>
    </row>
    <row r="46" spans="1:10">
      <c r="A46" s="86"/>
      <c r="B46" s="87"/>
      <c r="C46" s="89"/>
      <c r="D46" s="123"/>
      <c r="E46" s="89"/>
      <c r="F46" s="89"/>
      <c r="G46" s="89"/>
      <c r="H46" s="89"/>
      <c r="I46" s="89"/>
      <c r="J46" s="89"/>
    </row>
    <row r="47" spans="1:10">
      <c r="A47" s="63"/>
      <c r="B47" s="64"/>
      <c r="C47" s="65" t="s">
        <v>26</v>
      </c>
      <c r="D47" s="63"/>
      <c r="E47" s="63"/>
      <c r="F47" s="63"/>
      <c r="G47" s="63"/>
      <c r="H47" s="63"/>
      <c r="I47" s="63"/>
      <c r="J47" s="63"/>
    </row>
    <row r="48" spans="1:10">
      <c r="A48" s="42"/>
      <c r="B48" s="66"/>
      <c r="C48" s="67" t="s">
        <v>27</v>
      </c>
      <c r="D48" s="42"/>
      <c r="E48" s="42"/>
      <c r="F48" s="42"/>
      <c r="G48" s="42"/>
      <c r="H48" s="42"/>
      <c r="I48" s="42"/>
      <c r="J48" s="68"/>
    </row>
    <row r="49" spans="1:10">
      <c r="A49" s="69"/>
      <c r="B49" s="69"/>
      <c r="C49" s="70" t="s">
        <v>28</v>
      </c>
      <c r="D49" s="69"/>
      <c r="E49" s="69"/>
      <c r="F49" s="69"/>
      <c r="G49" s="69"/>
      <c r="H49" s="69"/>
      <c r="I49" s="69"/>
      <c r="J49" s="68"/>
    </row>
  </sheetData>
  <mergeCells count="167">
    <mergeCell ref="A22:A42"/>
    <mergeCell ref="J45:J46"/>
    <mergeCell ref="I43:I44"/>
    <mergeCell ref="J43:J44"/>
    <mergeCell ref="A45:B46"/>
    <mergeCell ref="C45:C46"/>
    <mergeCell ref="D45:D46"/>
    <mergeCell ref="E45:E46"/>
    <mergeCell ref="F45:F46"/>
    <mergeCell ref="A43:B44"/>
    <mergeCell ref="C43:C44"/>
    <mergeCell ref="D43:D44"/>
    <mergeCell ref="E43:E44"/>
    <mergeCell ref="F43:F44"/>
    <mergeCell ref="G43:G44"/>
    <mergeCell ref="G45:G46"/>
    <mergeCell ref="H45:H46"/>
    <mergeCell ref="I45:I46"/>
    <mergeCell ref="B41:B42"/>
    <mergeCell ref="C41:C42"/>
    <mergeCell ref="D41:D42"/>
    <mergeCell ref="E41:E42"/>
    <mergeCell ref="F41:F42"/>
    <mergeCell ref="G41:G42"/>
    <mergeCell ref="H41:H42"/>
    <mergeCell ref="H43:H44"/>
    <mergeCell ref="E37:E38"/>
    <mergeCell ref="I41:I42"/>
    <mergeCell ref="J41:J42"/>
    <mergeCell ref="F37:F38"/>
    <mergeCell ref="G37:G38"/>
    <mergeCell ref="H37:H38"/>
    <mergeCell ref="I37:I38"/>
    <mergeCell ref="J37:J38"/>
    <mergeCell ref="G39:G40"/>
    <mergeCell ref="H39:H40"/>
    <mergeCell ref="I39:I40"/>
    <mergeCell ref="B33:B34"/>
    <mergeCell ref="C33:C34"/>
    <mergeCell ref="D33:D34"/>
    <mergeCell ref="E33:E34"/>
    <mergeCell ref="F33:F34"/>
    <mergeCell ref="G33:G34"/>
    <mergeCell ref="J39:J40"/>
    <mergeCell ref="B35:B36"/>
    <mergeCell ref="C35:C36"/>
    <mergeCell ref="D35:D36"/>
    <mergeCell ref="E35:E36"/>
    <mergeCell ref="F35:F36"/>
    <mergeCell ref="G35:G36"/>
    <mergeCell ref="H35:H36"/>
    <mergeCell ref="I35:I36"/>
    <mergeCell ref="J35:J36"/>
    <mergeCell ref="B39:B40"/>
    <mergeCell ref="C39:C40"/>
    <mergeCell ref="D39:D40"/>
    <mergeCell ref="E39:E40"/>
    <mergeCell ref="F39:F40"/>
    <mergeCell ref="B37:B38"/>
    <mergeCell ref="C37:C38"/>
    <mergeCell ref="D37:D38"/>
    <mergeCell ref="H33:H34"/>
    <mergeCell ref="I33:I34"/>
    <mergeCell ref="J33:J34"/>
    <mergeCell ref="H24:H25"/>
    <mergeCell ref="I24:I25"/>
    <mergeCell ref="J24:J25"/>
    <mergeCell ref="H31:H32"/>
    <mergeCell ref="I31:I32"/>
    <mergeCell ref="J31:J32"/>
    <mergeCell ref="B24:B25"/>
    <mergeCell ref="C24:C25"/>
    <mergeCell ref="D24:D25"/>
    <mergeCell ref="E24:E25"/>
    <mergeCell ref="F24:F25"/>
    <mergeCell ref="G24:G25"/>
    <mergeCell ref="B31:B32"/>
    <mergeCell ref="C31:C32"/>
    <mergeCell ref="D31:D32"/>
    <mergeCell ref="E31:E32"/>
    <mergeCell ref="F31:F32"/>
    <mergeCell ref="G31:G32"/>
    <mergeCell ref="G22:G23"/>
    <mergeCell ref="H22:H23"/>
    <mergeCell ref="I22:I23"/>
    <mergeCell ref="J22:J23"/>
    <mergeCell ref="B22:B23"/>
    <mergeCell ref="C22:C23"/>
    <mergeCell ref="D22:D23"/>
    <mergeCell ref="E22:E23"/>
    <mergeCell ref="F22:F23"/>
    <mergeCell ref="A16:A21"/>
    <mergeCell ref="B16:B17"/>
    <mergeCell ref="C16:C17"/>
    <mergeCell ref="D16:D17"/>
    <mergeCell ref="E16:E17"/>
    <mergeCell ref="F16:F17"/>
    <mergeCell ref="G16:G17"/>
    <mergeCell ref="H16:H17"/>
    <mergeCell ref="G20:G21"/>
    <mergeCell ref="H20:H21"/>
    <mergeCell ref="E20:E21"/>
    <mergeCell ref="F20:F21"/>
    <mergeCell ref="J18:J19"/>
    <mergeCell ref="B20:B21"/>
    <mergeCell ref="C20:C21"/>
    <mergeCell ref="D20:D21"/>
    <mergeCell ref="B14:B15"/>
    <mergeCell ref="C14:C15"/>
    <mergeCell ref="D14:D15"/>
    <mergeCell ref="E14:E15"/>
    <mergeCell ref="F14:F15"/>
    <mergeCell ref="G14:G15"/>
    <mergeCell ref="I16:I17"/>
    <mergeCell ref="J16:J17"/>
    <mergeCell ref="B18:B19"/>
    <mergeCell ref="C18:C19"/>
    <mergeCell ref="D18:D19"/>
    <mergeCell ref="E18:E19"/>
    <mergeCell ref="F18:F19"/>
    <mergeCell ref="G18:G19"/>
    <mergeCell ref="H18:H19"/>
    <mergeCell ref="I18:I19"/>
    <mergeCell ref="I14:I15"/>
    <mergeCell ref="J14:J15"/>
    <mergeCell ref="I20:I21"/>
    <mergeCell ref="J20:J21"/>
    <mergeCell ref="I12:I13"/>
    <mergeCell ref="J12:J13"/>
    <mergeCell ref="A1:J1"/>
    <mergeCell ref="J3:J5"/>
    <mergeCell ref="A6:A15"/>
    <mergeCell ref="B6:B7"/>
    <mergeCell ref="C6:C7"/>
    <mergeCell ref="D6:D7"/>
    <mergeCell ref="E6:E7"/>
    <mergeCell ref="F6:F7"/>
    <mergeCell ref="E10:E11"/>
    <mergeCell ref="F10:F11"/>
    <mergeCell ref="G10:G11"/>
    <mergeCell ref="H10:H11"/>
    <mergeCell ref="I10:I11"/>
    <mergeCell ref="J10:J11"/>
    <mergeCell ref="H14:H15"/>
    <mergeCell ref="B12:B13"/>
    <mergeCell ref="C12:C13"/>
    <mergeCell ref="D12:D13"/>
    <mergeCell ref="E12:E13"/>
    <mergeCell ref="F12:F13"/>
    <mergeCell ref="G12:G13"/>
    <mergeCell ref="H12:H13"/>
    <mergeCell ref="H8:H9"/>
    <mergeCell ref="I8:I9"/>
    <mergeCell ref="J8:J9"/>
    <mergeCell ref="B10:B11"/>
    <mergeCell ref="C10:C11"/>
    <mergeCell ref="D10:D11"/>
    <mergeCell ref="G6:G7"/>
    <mergeCell ref="H6:H7"/>
    <mergeCell ref="I6:I7"/>
    <mergeCell ref="J6:J7"/>
    <mergeCell ref="B8:B9"/>
    <mergeCell ref="C8:C9"/>
    <mergeCell ref="D8:D9"/>
    <mergeCell ref="E8:E9"/>
    <mergeCell ref="F8:F9"/>
    <mergeCell ref="G8:G9"/>
  </mergeCells>
  <phoneticPr fontId="3"/>
  <pageMargins left="0.70866141732283472" right="0.31496062992125984"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zoomScaleNormal="100" workbookViewId="0">
      <selection sqref="A1:J1"/>
    </sheetView>
  </sheetViews>
  <sheetFormatPr defaultRowHeight="13.5"/>
  <cols>
    <col min="1" max="1" width="4.625" style="1" customWidth="1"/>
    <col min="2" max="2" width="18.125" style="1" customWidth="1"/>
    <col min="3" max="10" width="8.625" style="1" customWidth="1"/>
    <col min="11" max="16384" width="9" style="27"/>
  </cols>
  <sheetData>
    <row r="1" spans="1:11" ht="17.25">
      <c r="A1" s="115" t="s">
        <v>112</v>
      </c>
      <c r="B1" s="115"/>
      <c r="C1" s="115"/>
      <c r="D1" s="115"/>
      <c r="E1" s="115"/>
      <c r="F1" s="115"/>
      <c r="G1" s="115"/>
      <c r="H1" s="115"/>
      <c r="I1" s="115"/>
      <c r="J1" s="115"/>
      <c r="K1" s="71"/>
    </row>
    <row r="2" spans="1:11">
      <c r="A2" s="42"/>
      <c r="B2" s="42"/>
      <c r="C2" s="42"/>
      <c r="D2" s="42"/>
      <c r="E2" s="42"/>
      <c r="F2" s="42"/>
      <c r="G2" s="42"/>
      <c r="H2" s="42"/>
      <c r="I2" s="43" t="s">
        <v>1</v>
      </c>
      <c r="J2" s="44"/>
      <c r="K2" s="71"/>
    </row>
    <row r="3" spans="1:11" ht="14.45" customHeight="1">
      <c r="A3" s="45"/>
      <c r="B3" s="46"/>
      <c r="C3" s="47" t="s">
        <v>2</v>
      </c>
      <c r="D3" s="48"/>
      <c r="E3" s="48"/>
      <c r="F3" s="48"/>
      <c r="G3" s="48"/>
      <c r="H3" s="48"/>
      <c r="I3" s="49"/>
      <c r="J3" s="116" t="s">
        <v>3</v>
      </c>
      <c r="K3" s="71"/>
    </row>
    <row r="4" spans="1:11" ht="14.45" customHeight="1">
      <c r="A4" s="50"/>
      <c r="B4" s="51"/>
      <c r="C4" s="52" t="s">
        <v>4</v>
      </c>
      <c r="D4" s="53" t="s">
        <v>64</v>
      </c>
      <c r="E4" s="52" t="s">
        <v>5</v>
      </c>
      <c r="F4" s="52" t="s">
        <v>6</v>
      </c>
      <c r="G4" s="52" t="s">
        <v>7</v>
      </c>
      <c r="H4" s="52" t="s">
        <v>8</v>
      </c>
      <c r="I4" s="52" t="s">
        <v>9</v>
      </c>
      <c r="J4" s="117"/>
      <c r="K4" s="71"/>
    </row>
    <row r="5" spans="1:11" ht="14.45" customHeight="1">
      <c r="A5" s="50"/>
      <c r="B5" s="54"/>
      <c r="C5" s="55"/>
      <c r="D5" s="56"/>
      <c r="E5" s="55"/>
      <c r="F5" s="55"/>
      <c r="G5" s="55"/>
      <c r="H5" s="55"/>
      <c r="I5" s="55"/>
      <c r="J5" s="118"/>
      <c r="K5" s="71"/>
    </row>
    <row r="6" spans="1:11" ht="14.45" customHeight="1">
      <c r="A6" s="119" t="s">
        <v>10</v>
      </c>
      <c r="B6" s="103" t="s">
        <v>11</v>
      </c>
      <c r="C6" s="186" t="s">
        <v>30</v>
      </c>
      <c r="D6" s="122">
        <v>553</v>
      </c>
      <c r="E6" s="88" t="s">
        <v>35</v>
      </c>
      <c r="F6" s="88">
        <v>265</v>
      </c>
      <c r="G6" s="88" t="s">
        <v>35</v>
      </c>
      <c r="H6" s="88">
        <v>9556</v>
      </c>
      <c r="I6" s="88">
        <f>SUM(D6:H7)</f>
        <v>10374</v>
      </c>
      <c r="J6" s="88">
        <v>2571</v>
      </c>
      <c r="K6" s="71"/>
    </row>
    <row r="7" spans="1:11" ht="14.45" customHeight="1">
      <c r="A7" s="120"/>
      <c r="B7" s="101"/>
      <c r="C7" s="185"/>
      <c r="D7" s="114"/>
      <c r="E7" s="95"/>
      <c r="F7" s="95"/>
      <c r="G7" s="95"/>
      <c r="H7" s="95"/>
      <c r="I7" s="95"/>
      <c r="J7" s="95"/>
      <c r="K7" s="71"/>
    </row>
    <row r="8" spans="1:11" ht="14.45" customHeight="1">
      <c r="A8" s="120"/>
      <c r="B8" s="101" t="s">
        <v>12</v>
      </c>
      <c r="C8" s="185" t="s">
        <v>30</v>
      </c>
      <c r="D8" s="114">
        <v>6893</v>
      </c>
      <c r="E8" s="95">
        <v>1</v>
      </c>
      <c r="F8" s="95">
        <v>578</v>
      </c>
      <c r="G8" s="95">
        <v>57</v>
      </c>
      <c r="H8" s="95">
        <v>1896</v>
      </c>
      <c r="I8" s="95">
        <f t="shared" ref="I8" si="0">SUM(D8:H9)</f>
        <v>9425</v>
      </c>
      <c r="J8" s="95">
        <v>3821</v>
      </c>
      <c r="K8" s="71"/>
    </row>
    <row r="9" spans="1:11" ht="14.45" customHeight="1">
      <c r="A9" s="120"/>
      <c r="B9" s="101"/>
      <c r="C9" s="185"/>
      <c r="D9" s="114"/>
      <c r="E9" s="95"/>
      <c r="F9" s="95"/>
      <c r="G9" s="95"/>
      <c r="H9" s="95"/>
      <c r="I9" s="95"/>
      <c r="J9" s="95"/>
      <c r="K9" s="71"/>
    </row>
    <row r="10" spans="1:11" ht="14.45" customHeight="1">
      <c r="A10" s="120"/>
      <c r="B10" s="101" t="s">
        <v>95</v>
      </c>
      <c r="C10" s="185" t="s">
        <v>30</v>
      </c>
      <c r="D10" s="114">
        <v>904</v>
      </c>
      <c r="E10" s="95" t="s">
        <v>35</v>
      </c>
      <c r="F10" s="95">
        <v>404</v>
      </c>
      <c r="G10" s="95">
        <v>34</v>
      </c>
      <c r="H10" s="95" t="s">
        <v>35</v>
      </c>
      <c r="I10" s="95">
        <f t="shared" ref="I10:I12" si="1">SUM(D10:H11)</f>
        <v>1342</v>
      </c>
      <c r="J10" s="95">
        <v>442</v>
      </c>
      <c r="K10" s="71"/>
    </row>
    <row r="11" spans="1:11" ht="14.45" customHeight="1">
      <c r="A11" s="120"/>
      <c r="B11" s="101"/>
      <c r="C11" s="185"/>
      <c r="D11" s="114"/>
      <c r="E11" s="95"/>
      <c r="F11" s="95"/>
      <c r="G11" s="95"/>
      <c r="H11" s="95"/>
      <c r="I11" s="95"/>
      <c r="J11" s="95"/>
      <c r="K11" s="71"/>
    </row>
    <row r="12" spans="1:11" ht="14.45" customHeight="1">
      <c r="A12" s="120"/>
      <c r="B12" s="113" t="s">
        <v>14</v>
      </c>
      <c r="C12" s="185" t="s">
        <v>30</v>
      </c>
      <c r="D12" s="114">
        <v>8</v>
      </c>
      <c r="E12" s="95" t="s">
        <v>35</v>
      </c>
      <c r="F12" s="95" t="s">
        <v>35</v>
      </c>
      <c r="G12" s="95" t="s">
        <v>35</v>
      </c>
      <c r="H12" s="95" t="s">
        <v>35</v>
      </c>
      <c r="I12" s="95">
        <f t="shared" si="1"/>
        <v>8</v>
      </c>
      <c r="J12" s="95">
        <v>6</v>
      </c>
      <c r="K12" s="71"/>
    </row>
    <row r="13" spans="1:11" ht="14.45" customHeight="1">
      <c r="A13" s="120"/>
      <c r="B13" s="113"/>
      <c r="C13" s="185"/>
      <c r="D13" s="114"/>
      <c r="E13" s="95"/>
      <c r="F13" s="95"/>
      <c r="G13" s="95"/>
      <c r="H13" s="95"/>
      <c r="I13" s="95"/>
      <c r="J13" s="95"/>
      <c r="K13" s="71"/>
    </row>
    <row r="14" spans="1:11" ht="14.45" customHeight="1">
      <c r="A14" s="120"/>
      <c r="B14" s="109" t="s">
        <v>0</v>
      </c>
      <c r="C14" s="185" t="s">
        <v>30</v>
      </c>
      <c r="D14" s="114">
        <f>SUM(D6:D13)</f>
        <v>8358</v>
      </c>
      <c r="E14" s="95">
        <f>SUM(E6:E13)</f>
        <v>1</v>
      </c>
      <c r="F14" s="95">
        <f>SUM(F6:F13)</f>
        <v>1247</v>
      </c>
      <c r="G14" s="95">
        <f t="shared" ref="G14" si="2">SUM(G6:G13)</f>
        <v>91</v>
      </c>
      <c r="H14" s="95">
        <f>SUM(H6:H13)</f>
        <v>11452</v>
      </c>
      <c r="I14" s="95">
        <f>D14+SUM(E14:H15)</f>
        <v>21149</v>
      </c>
      <c r="J14" s="95">
        <f>SUM(J6:J13)</f>
        <v>6840</v>
      </c>
      <c r="K14" s="71"/>
    </row>
    <row r="15" spans="1:11" ht="14.45" customHeight="1">
      <c r="A15" s="121"/>
      <c r="B15" s="110"/>
      <c r="C15" s="185"/>
      <c r="D15" s="123"/>
      <c r="E15" s="89"/>
      <c r="F15" s="89"/>
      <c r="G15" s="89"/>
      <c r="H15" s="89"/>
      <c r="I15" s="89"/>
      <c r="J15" s="89"/>
      <c r="K15" s="71"/>
    </row>
    <row r="16" spans="1:11" ht="14.45" customHeight="1">
      <c r="A16" s="105" t="s">
        <v>96</v>
      </c>
      <c r="B16" s="108" t="s">
        <v>15</v>
      </c>
      <c r="C16" s="88">
        <v>3623</v>
      </c>
      <c r="D16" s="122">
        <v>207202</v>
      </c>
      <c r="E16" s="88">
        <v>2452</v>
      </c>
      <c r="F16" s="88">
        <v>146194</v>
      </c>
      <c r="G16" s="88">
        <v>6229</v>
      </c>
      <c r="H16" s="88">
        <v>58472</v>
      </c>
      <c r="I16" s="88">
        <f>SUM(C16:H17)</f>
        <v>424172</v>
      </c>
      <c r="J16" s="88">
        <v>239158</v>
      </c>
      <c r="K16" s="71"/>
    </row>
    <row r="17" spans="1:11" ht="14.45" customHeight="1">
      <c r="A17" s="106"/>
      <c r="B17" s="93"/>
      <c r="C17" s="95"/>
      <c r="D17" s="114"/>
      <c r="E17" s="95"/>
      <c r="F17" s="95"/>
      <c r="G17" s="95"/>
      <c r="H17" s="95"/>
      <c r="I17" s="95"/>
      <c r="J17" s="95"/>
      <c r="K17" s="71"/>
    </row>
    <row r="18" spans="1:11" ht="14.45" customHeight="1">
      <c r="A18" s="106"/>
      <c r="B18" s="101" t="s">
        <v>16</v>
      </c>
      <c r="C18" s="95">
        <v>10830</v>
      </c>
      <c r="D18" s="114">
        <v>179123</v>
      </c>
      <c r="E18" s="95">
        <v>48826</v>
      </c>
      <c r="F18" s="95">
        <v>61337</v>
      </c>
      <c r="G18" s="95">
        <v>4946</v>
      </c>
      <c r="H18" s="95">
        <v>11914</v>
      </c>
      <c r="I18" s="95">
        <f>SUM(C18:H19)</f>
        <v>316976</v>
      </c>
      <c r="J18" s="95">
        <v>136648</v>
      </c>
      <c r="K18" s="71"/>
    </row>
    <row r="19" spans="1:11" ht="14.45" customHeight="1">
      <c r="A19" s="106"/>
      <c r="B19" s="101"/>
      <c r="C19" s="95"/>
      <c r="D19" s="114"/>
      <c r="E19" s="95"/>
      <c r="F19" s="95"/>
      <c r="G19" s="95"/>
      <c r="H19" s="95"/>
      <c r="I19" s="95"/>
      <c r="J19" s="95"/>
      <c r="K19" s="71"/>
    </row>
    <row r="20" spans="1:11" ht="14.45" customHeight="1">
      <c r="A20" s="106"/>
      <c r="B20" s="101" t="s">
        <v>0</v>
      </c>
      <c r="C20" s="95">
        <f>SUM(C16:C19)</f>
        <v>14453</v>
      </c>
      <c r="D20" s="114">
        <f>SUM(D16:D19)</f>
        <v>386325</v>
      </c>
      <c r="E20" s="95">
        <f>SUM(E16:E19)</f>
        <v>51278</v>
      </c>
      <c r="F20" s="95">
        <f t="shared" ref="F20:H20" si="3">SUM(F16:F19)</f>
        <v>207531</v>
      </c>
      <c r="G20" s="95">
        <f t="shared" si="3"/>
        <v>11175</v>
      </c>
      <c r="H20" s="95">
        <f t="shared" si="3"/>
        <v>70386</v>
      </c>
      <c r="I20" s="95">
        <f>C20+D20+SUM(E20:H21)</f>
        <v>741148</v>
      </c>
      <c r="J20" s="95">
        <f>SUM(J16:J19)</f>
        <v>375806</v>
      </c>
      <c r="K20" s="71"/>
    </row>
    <row r="21" spans="1:11" ht="14.45" customHeight="1">
      <c r="A21" s="107"/>
      <c r="B21" s="104"/>
      <c r="C21" s="89"/>
      <c r="D21" s="123"/>
      <c r="E21" s="89"/>
      <c r="F21" s="89"/>
      <c r="G21" s="89"/>
      <c r="H21" s="89"/>
      <c r="I21" s="89"/>
      <c r="J21" s="89"/>
      <c r="K21" s="71"/>
    </row>
    <row r="22" spans="1:11" ht="14.45" customHeight="1">
      <c r="A22" s="90" t="s">
        <v>97</v>
      </c>
      <c r="B22" s="103" t="s">
        <v>17</v>
      </c>
      <c r="C22" s="88" t="s">
        <v>29</v>
      </c>
      <c r="D22" s="122">
        <v>9896</v>
      </c>
      <c r="E22" s="88" t="s">
        <v>35</v>
      </c>
      <c r="F22" s="88">
        <v>21423</v>
      </c>
      <c r="G22" s="88" t="s">
        <v>35</v>
      </c>
      <c r="H22" s="88">
        <v>191</v>
      </c>
      <c r="I22" s="88">
        <f>SUM(C22:H23)</f>
        <v>31510</v>
      </c>
      <c r="J22" s="88">
        <v>23596</v>
      </c>
      <c r="K22" s="71"/>
    </row>
    <row r="23" spans="1:11" ht="14.45" customHeight="1">
      <c r="A23" s="91"/>
      <c r="B23" s="101"/>
      <c r="C23" s="95"/>
      <c r="D23" s="114"/>
      <c r="E23" s="95"/>
      <c r="F23" s="95"/>
      <c r="G23" s="95"/>
      <c r="H23" s="95"/>
      <c r="I23" s="95"/>
      <c r="J23" s="95"/>
      <c r="K23" s="71"/>
    </row>
    <row r="24" spans="1:11" ht="14.45" customHeight="1">
      <c r="A24" s="91"/>
      <c r="B24" s="101" t="s">
        <v>18</v>
      </c>
      <c r="C24" s="95" t="s">
        <v>106</v>
      </c>
      <c r="D24" s="114">
        <v>48026</v>
      </c>
      <c r="E24" s="95">
        <v>10363</v>
      </c>
      <c r="F24" s="95">
        <v>23071</v>
      </c>
      <c r="G24" s="95">
        <v>101</v>
      </c>
      <c r="H24" s="95">
        <v>572</v>
      </c>
      <c r="I24" s="95">
        <f>SUM(C24:H25)</f>
        <v>82133</v>
      </c>
      <c r="J24" s="95">
        <v>36680</v>
      </c>
      <c r="K24" s="71"/>
    </row>
    <row r="25" spans="1:11" ht="14.45" customHeight="1">
      <c r="A25" s="91"/>
      <c r="B25" s="102"/>
      <c r="C25" s="99"/>
      <c r="D25" s="127"/>
      <c r="E25" s="99"/>
      <c r="F25" s="99"/>
      <c r="G25" s="99"/>
      <c r="H25" s="99"/>
      <c r="I25" s="99"/>
      <c r="J25" s="99"/>
      <c r="K25" s="71"/>
    </row>
    <row r="26" spans="1:11" ht="14.45" customHeight="1">
      <c r="A26" s="91"/>
      <c r="B26" s="57" t="s">
        <v>53</v>
      </c>
      <c r="C26" s="58">
        <v>7</v>
      </c>
      <c r="D26" s="59">
        <v>2384</v>
      </c>
      <c r="E26" s="79">
        <v>13490</v>
      </c>
      <c r="F26" s="58">
        <v>3537</v>
      </c>
      <c r="G26" s="58">
        <v>289</v>
      </c>
      <c r="H26" s="58">
        <v>77695</v>
      </c>
      <c r="I26" s="58">
        <f>SUM(C26:H26)</f>
        <v>97402</v>
      </c>
      <c r="J26" s="58">
        <v>34145</v>
      </c>
      <c r="K26" s="71"/>
    </row>
    <row r="27" spans="1:11" ht="14.45" customHeight="1">
      <c r="A27" s="91"/>
      <c r="B27" s="57" t="s">
        <v>54</v>
      </c>
      <c r="C27" s="58" t="s">
        <v>35</v>
      </c>
      <c r="D27" s="59">
        <v>871</v>
      </c>
      <c r="E27" s="79" t="s">
        <v>35</v>
      </c>
      <c r="F27" s="58">
        <v>1171</v>
      </c>
      <c r="G27" s="58">
        <v>407</v>
      </c>
      <c r="H27" s="58">
        <v>21937</v>
      </c>
      <c r="I27" s="58">
        <f>SUM(C27:H27)</f>
        <v>24386</v>
      </c>
      <c r="J27" s="58">
        <v>8398</v>
      </c>
      <c r="K27" s="71"/>
    </row>
    <row r="28" spans="1:11" ht="14.45" customHeight="1">
      <c r="A28" s="91"/>
      <c r="B28" s="57" t="s">
        <v>55</v>
      </c>
      <c r="C28" s="58" t="s">
        <v>35</v>
      </c>
      <c r="D28" s="59">
        <v>48</v>
      </c>
      <c r="E28" s="79" t="s">
        <v>35</v>
      </c>
      <c r="F28" s="58">
        <v>977</v>
      </c>
      <c r="G28" s="58" t="s">
        <v>35</v>
      </c>
      <c r="H28" s="58" t="s">
        <v>35</v>
      </c>
      <c r="I28" s="58">
        <f t="shared" ref="I28:I30" si="4">SUM(C28:H28)</f>
        <v>1025</v>
      </c>
      <c r="J28" s="58">
        <v>248</v>
      </c>
      <c r="K28" s="71"/>
    </row>
    <row r="29" spans="1:11" ht="14.45" customHeight="1">
      <c r="A29" s="91"/>
      <c r="B29" s="57" t="s">
        <v>56</v>
      </c>
      <c r="C29" s="58">
        <v>3785</v>
      </c>
      <c r="D29" s="59">
        <v>6392</v>
      </c>
      <c r="E29" s="79">
        <v>3111</v>
      </c>
      <c r="F29" s="58">
        <v>8782</v>
      </c>
      <c r="G29" s="58">
        <v>12656</v>
      </c>
      <c r="H29" s="58">
        <v>56472</v>
      </c>
      <c r="I29" s="58">
        <f t="shared" si="4"/>
        <v>91198</v>
      </c>
      <c r="J29" s="58">
        <v>62313</v>
      </c>
      <c r="K29" s="71"/>
    </row>
    <row r="30" spans="1:11" ht="14.45" customHeight="1">
      <c r="A30" s="91"/>
      <c r="B30" s="60" t="s">
        <v>98</v>
      </c>
      <c r="C30" s="79">
        <v>466</v>
      </c>
      <c r="D30" s="78">
        <v>4158</v>
      </c>
      <c r="E30" s="79">
        <v>4439</v>
      </c>
      <c r="F30" s="79">
        <v>6474</v>
      </c>
      <c r="G30" s="79">
        <v>4821</v>
      </c>
      <c r="H30" s="79">
        <v>5760</v>
      </c>
      <c r="I30" s="58">
        <f t="shared" si="4"/>
        <v>26118</v>
      </c>
      <c r="J30" s="79">
        <v>17137</v>
      </c>
      <c r="K30" s="71"/>
    </row>
    <row r="31" spans="1:11" ht="14.45" customHeight="1">
      <c r="A31" s="91"/>
      <c r="B31" s="96" t="s">
        <v>99</v>
      </c>
      <c r="C31" s="95">
        <f>SUM(C26:C30)</f>
        <v>4258</v>
      </c>
      <c r="D31" s="188">
        <f>SUM(D26:D30)</f>
        <v>13853</v>
      </c>
      <c r="E31" s="95">
        <f>SUM(E26:E30)</f>
        <v>21040</v>
      </c>
      <c r="F31" s="95">
        <f t="shared" ref="F31:H31" si="5">SUM(F26:F30)</f>
        <v>20941</v>
      </c>
      <c r="G31" s="95">
        <f t="shared" si="5"/>
        <v>18173</v>
      </c>
      <c r="H31" s="95">
        <f t="shared" si="5"/>
        <v>161864</v>
      </c>
      <c r="I31" s="95">
        <f>C31+D31+SUM(E31:H32)</f>
        <v>240129</v>
      </c>
      <c r="J31" s="95">
        <f>SUM(J26:J30)</f>
        <v>122241</v>
      </c>
      <c r="K31" s="71"/>
    </row>
    <row r="32" spans="1:11" ht="14.45" customHeight="1">
      <c r="A32" s="91"/>
      <c r="B32" s="100"/>
      <c r="C32" s="99"/>
      <c r="D32" s="190"/>
      <c r="E32" s="99"/>
      <c r="F32" s="99"/>
      <c r="G32" s="99"/>
      <c r="H32" s="99"/>
      <c r="I32" s="99"/>
      <c r="J32" s="99"/>
      <c r="K32" s="71"/>
    </row>
    <row r="33" spans="1:11" ht="14.45" customHeight="1">
      <c r="A33" s="91"/>
      <c r="B33" s="97" t="s">
        <v>20</v>
      </c>
      <c r="C33" s="98" t="s">
        <v>35</v>
      </c>
      <c r="D33" s="128">
        <v>35845</v>
      </c>
      <c r="E33" s="98" t="s">
        <v>35</v>
      </c>
      <c r="F33" s="98">
        <v>14315</v>
      </c>
      <c r="G33" s="98" t="s">
        <v>35</v>
      </c>
      <c r="H33" s="98" t="s">
        <v>35</v>
      </c>
      <c r="I33" s="98">
        <f t="shared" ref="I33" si="6">SUM(C33:H34)</f>
        <v>50160</v>
      </c>
      <c r="J33" s="98">
        <v>27149</v>
      </c>
      <c r="K33" s="71"/>
    </row>
    <row r="34" spans="1:11" ht="14.45" customHeight="1">
      <c r="A34" s="91"/>
      <c r="B34" s="93"/>
      <c r="C34" s="95"/>
      <c r="D34" s="114"/>
      <c r="E34" s="95"/>
      <c r="F34" s="95"/>
      <c r="G34" s="95"/>
      <c r="H34" s="95"/>
      <c r="I34" s="95"/>
      <c r="J34" s="95"/>
      <c r="K34" s="71"/>
    </row>
    <row r="35" spans="1:11" ht="14.45" customHeight="1">
      <c r="A35" s="91"/>
      <c r="B35" s="93" t="s">
        <v>21</v>
      </c>
      <c r="C35" s="185" t="s">
        <v>34</v>
      </c>
      <c r="D35" s="185" t="s">
        <v>34</v>
      </c>
      <c r="E35" s="185" t="s">
        <v>34</v>
      </c>
      <c r="F35" s="95">
        <v>39050</v>
      </c>
      <c r="G35" s="185" t="s">
        <v>34</v>
      </c>
      <c r="H35" s="185" t="s">
        <v>34</v>
      </c>
      <c r="I35" s="95">
        <f t="shared" ref="I35" si="7">SUM(C35:H36)</f>
        <v>39050</v>
      </c>
      <c r="J35" s="95">
        <v>23215</v>
      </c>
      <c r="K35" s="71"/>
    </row>
    <row r="36" spans="1:11" ht="14.45" customHeight="1">
      <c r="A36" s="91"/>
      <c r="B36" s="93"/>
      <c r="C36" s="185"/>
      <c r="D36" s="185"/>
      <c r="E36" s="185"/>
      <c r="F36" s="95"/>
      <c r="G36" s="185"/>
      <c r="H36" s="185"/>
      <c r="I36" s="95"/>
      <c r="J36" s="95"/>
      <c r="K36" s="71"/>
    </row>
    <row r="37" spans="1:11" ht="14.45" customHeight="1">
      <c r="A37" s="91"/>
      <c r="B37" s="93" t="s">
        <v>22</v>
      </c>
      <c r="C37" s="95">
        <v>4998</v>
      </c>
      <c r="D37" s="114">
        <v>6434</v>
      </c>
      <c r="E37" s="95">
        <v>7318</v>
      </c>
      <c r="F37" s="95">
        <v>8552</v>
      </c>
      <c r="G37" s="95">
        <v>195163</v>
      </c>
      <c r="H37" s="95">
        <v>286057</v>
      </c>
      <c r="I37" s="95">
        <f t="shared" ref="I37" si="8">SUM(C37:H38)</f>
        <v>508522</v>
      </c>
      <c r="J37" s="95">
        <v>191633</v>
      </c>
      <c r="K37" s="71"/>
    </row>
    <row r="38" spans="1:11" ht="14.45" customHeight="1">
      <c r="A38" s="91"/>
      <c r="B38" s="93"/>
      <c r="C38" s="95"/>
      <c r="D38" s="114"/>
      <c r="E38" s="95"/>
      <c r="F38" s="95"/>
      <c r="G38" s="95"/>
      <c r="H38" s="95"/>
      <c r="I38" s="95"/>
      <c r="J38" s="95"/>
      <c r="K38" s="71"/>
    </row>
    <row r="39" spans="1:11" ht="14.45" customHeight="1">
      <c r="A39" s="91"/>
      <c r="B39" s="96" t="s">
        <v>24</v>
      </c>
      <c r="C39" s="95" t="s">
        <v>35</v>
      </c>
      <c r="D39" s="114">
        <v>226</v>
      </c>
      <c r="E39" s="95">
        <v>291</v>
      </c>
      <c r="F39" s="95">
        <v>5568</v>
      </c>
      <c r="G39" s="95">
        <v>106</v>
      </c>
      <c r="H39" s="95">
        <v>362</v>
      </c>
      <c r="I39" s="95">
        <f t="shared" ref="I39" si="9">SUM(C39:H40)</f>
        <v>6553</v>
      </c>
      <c r="J39" s="95">
        <v>3030</v>
      </c>
      <c r="K39" s="71"/>
    </row>
    <row r="40" spans="1:11" ht="14.45" customHeight="1">
      <c r="A40" s="91"/>
      <c r="B40" s="96"/>
      <c r="C40" s="95"/>
      <c r="D40" s="114"/>
      <c r="E40" s="95"/>
      <c r="F40" s="95"/>
      <c r="G40" s="95"/>
      <c r="H40" s="95"/>
      <c r="I40" s="95"/>
      <c r="J40" s="95"/>
      <c r="K40" s="71"/>
    </row>
    <row r="41" spans="1:11" ht="14.45" customHeight="1">
      <c r="A41" s="91"/>
      <c r="B41" s="93" t="s">
        <v>0</v>
      </c>
      <c r="C41" s="95">
        <f>SUM(C22:C25,C31,C33:C40)</f>
        <v>9256</v>
      </c>
      <c r="D41" s="188">
        <f>SUM(D22:D25,D31,D33:D40)</f>
        <v>114280</v>
      </c>
      <c r="E41" s="95">
        <f>SUM(E22:E25,E31,E33:E40)</f>
        <v>39012</v>
      </c>
      <c r="F41" s="95">
        <f t="shared" ref="F41:H41" si="10">SUM(F22:F25,F31,F33:F40)</f>
        <v>132920</v>
      </c>
      <c r="G41" s="95">
        <f t="shared" si="10"/>
        <v>213543</v>
      </c>
      <c r="H41" s="95">
        <f t="shared" si="10"/>
        <v>449046</v>
      </c>
      <c r="I41" s="95">
        <f>C41+D41+SUM(E41:H42)</f>
        <v>958057</v>
      </c>
      <c r="J41" s="95">
        <f t="shared" ref="J41" si="11">SUM(J22:J25,J31,J33:J40)</f>
        <v>427544</v>
      </c>
      <c r="K41" s="71"/>
    </row>
    <row r="42" spans="1:11" ht="14.45" customHeight="1">
      <c r="A42" s="92"/>
      <c r="B42" s="94"/>
      <c r="C42" s="89"/>
      <c r="D42" s="189"/>
      <c r="E42" s="89"/>
      <c r="F42" s="89"/>
      <c r="G42" s="89"/>
      <c r="H42" s="89"/>
      <c r="I42" s="89"/>
      <c r="J42" s="89"/>
      <c r="K42" s="71"/>
    </row>
    <row r="43" spans="1:11" ht="14.45" customHeight="1">
      <c r="A43" s="84" t="s">
        <v>25</v>
      </c>
      <c r="B43" s="85"/>
      <c r="C43" s="88">
        <f>SUM(C14,C20,C41)</f>
        <v>23709</v>
      </c>
      <c r="D43" s="88">
        <f>SUM(D14,D20,D41)</f>
        <v>508963</v>
      </c>
      <c r="E43" s="122">
        <f t="shared" ref="E43:H43" si="12">SUM(E14,E20,E41)</f>
        <v>90291</v>
      </c>
      <c r="F43" s="122">
        <f t="shared" si="12"/>
        <v>341698</v>
      </c>
      <c r="G43" s="122">
        <f t="shared" si="12"/>
        <v>224809</v>
      </c>
      <c r="H43" s="122">
        <f t="shared" si="12"/>
        <v>530884</v>
      </c>
      <c r="I43" s="122">
        <f t="shared" ref="I43" si="13">I14+I20+I41</f>
        <v>1720354</v>
      </c>
      <c r="J43" s="88">
        <f t="shared" ref="J43" si="14">SUM(J14,J20,J41)</f>
        <v>810190</v>
      </c>
      <c r="K43" s="71"/>
    </row>
    <row r="44" spans="1:11" ht="14.45" customHeight="1">
      <c r="A44" s="86"/>
      <c r="B44" s="87"/>
      <c r="C44" s="89"/>
      <c r="D44" s="89"/>
      <c r="E44" s="123"/>
      <c r="F44" s="123"/>
      <c r="G44" s="123"/>
      <c r="H44" s="123"/>
      <c r="I44" s="123"/>
      <c r="J44" s="89"/>
      <c r="K44" s="71"/>
    </row>
    <row r="45" spans="1:11" ht="14.45" customHeight="1">
      <c r="A45" s="84" t="s">
        <v>59</v>
      </c>
      <c r="B45" s="85"/>
      <c r="C45" s="88" t="s">
        <v>94</v>
      </c>
      <c r="D45" s="114" t="s">
        <v>94</v>
      </c>
      <c r="E45" s="88" t="s">
        <v>94</v>
      </c>
      <c r="F45" s="88" t="s">
        <v>94</v>
      </c>
      <c r="G45" s="88">
        <v>5329</v>
      </c>
      <c r="H45" s="88">
        <v>95</v>
      </c>
      <c r="I45" s="88">
        <f>SUM(G45:H46)</f>
        <v>5424</v>
      </c>
      <c r="J45" s="88">
        <v>3369</v>
      </c>
      <c r="K45" s="71"/>
    </row>
    <row r="46" spans="1:11" ht="14.45" customHeight="1">
      <c r="A46" s="86"/>
      <c r="B46" s="87"/>
      <c r="C46" s="89"/>
      <c r="D46" s="123"/>
      <c r="E46" s="89"/>
      <c r="F46" s="89"/>
      <c r="G46" s="89"/>
      <c r="H46" s="89"/>
      <c r="I46" s="89"/>
      <c r="J46" s="89"/>
      <c r="K46" s="71"/>
    </row>
    <row r="47" spans="1:11" ht="14.45" customHeight="1">
      <c r="A47" s="63"/>
      <c r="B47" s="64"/>
      <c r="C47" s="65" t="s">
        <v>26</v>
      </c>
      <c r="D47" s="63"/>
      <c r="E47" s="63"/>
      <c r="F47" s="63"/>
      <c r="G47" s="63"/>
      <c r="H47" s="63"/>
      <c r="I47" s="63"/>
      <c r="J47" s="63"/>
      <c r="K47" s="71"/>
    </row>
    <row r="48" spans="1:11" ht="14.45" customHeight="1">
      <c r="A48" s="42"/>
      <c r="B48" s="66"/>
      <c r="C48" s="67" t="s">
        <v>27</v>
      </c>
      <c r="D48" s="42"/>
      <c r="E48" s="42"/>
      <c r="F48" s="42"/>
      <c r="G48" s="42"/>
      <c r="H48" s="42"/>
      <c r="I48" s="42"/>
      <c r="J48" s="68"/>
      <c r="K48" s="71"/>
    </row>
    <row r="49" spans="1:11" ht="14.45" customHeight="1">
      <c r="A49" s="69"/>
      <c r="B49" s="69"/>
      <c r="C49" s="70" t="s">
        <v>100</v>
      </c>
      <c r="D49" s="69"/>
      <c r="E49" s="69"/>
      <c r="F49" s="69"/>
      <c r="G49" s="69"/>
      <c r="H49" s="69"/>
      <c r="I49" s="69"/>
      <c r="J49" s="68"/>
      <c r="K49" s="71"/>
    </row>
    <row r="50" spans="1:11" ht="14.45" customHeight="1">
      <c r="A50" s="69"/>
      <c r="B50" s="69"/>
      <c r="C50" s="69"/>
      <c r="D50" s="69"/>
      <c r="E50" s="69"/>
      <c r="F50" s="69"/>
      <c r="G50" s="69"/>
      <c r="H50" s="69"/>
      <c r="I50" s="69"/>
      <c r="J50" s="68"/>
      <c r="K50" s="71"/>
    </row>
    <row r="51" spans="1:11" ht="14.45" customHeight="1">
      <c r="A51" s="72"/>
      <c r="B51" s="72"/>
      <c r="C51" s="72"/>
      <c r="D51" s="72"/>
      <c r="E51" s="72"/>
      <c r="F51" s="72"/>
      <c r="G51" s="72"/>
      <c r="H51" s="72"/>
      <c r="I51" s="72"/>
      <c r="J51" s="68"/>
      <c r="K51" s="71"/>
    </row>
    <row r="52" spans="1:11" ht="14.45" customHeight="1">
      <c r="A52" s="72"/>
      <c r="B52" s="72"/>
      <c r="C52" s="72"/>
      <c r="D52" s="72"/>
      <c r="E52" s="72"/>
      <c r="F52" s="72"/>
      <c r="G52" s="72"/>
      <c r="H52" s="72"/>
      <c r="I52" s="72"/>
      <c r="J52" s="72"/>
      <c r="K52" s="71"/>
    </row>
    <row r="53" spans="1:11" ht="14.45" customHeight="1"/>
    <row r="54" spans="1:11" ht="14.45" customHeight="1"/>
    <row r="55" spans="1:11" ht="14.45" customHeight="1"/>
    <row r="56" spans="1:11" ht="14.45" customHeight="1"/>
    <row r="57" spans="1:11" ht="14.1" customHeight="1"/>
    <row r="58" spans="1:11" ht="14.1" customHeight="1"/>
    <row r="59" spans="1:11" ht="14.1" customHeight="1"/>
    <row r="60" spans="1:11" ht="14.1" customHeight="1"/>
    <row r="61" spans="1:11" ht="14.1" customHeight="1"/>
    <row r="62" spans="1:11" ht="14.1" customHeight="1"/>
    <row r="63" spans="1:11" ht="14.1" customHeight="1"/>
    <row r="64" spans="1:11"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sheetData>
  <mergeCells count="167">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E10:E11"/>
    <mergeCell ref="F10:F11"/>
    <mergeCell ref="G10:G11"/>
    <mergeCell ref="B10:B11"/>
    <mergeCell ref="C10:C11"/>
    <mergeCell ref="D10:D11"/>
    <mergeCell ref="H10:H11"/>
    <mergeCell ref="I10:I11"/>
    <mergeCell ref="J10:J11"/>
    <mergeCell ref="H18:H19"/>
    <mergeCell ref="I18:I19"/>
    <mergeCell ref="J18:J19"/>
    <mergeCell ref="H14:H15"/>
    <mergeCell ref="H12:H13"/>
    <mergeCell ref="I12:I13"/>
    <mergeCell ref="J12:J13"/>
    <mergeCell ref="B14:B15"/>
    <mergeCell ref="C14:C15"/>
    <mergeCell ref="D14:D15"/>
    <mergeCell ref="E14:E15"/>
    <mergeCell ref="F14:F15"/>
    <mergeCell ref="G14:G15"/>
    <mergeCell ref="E12:E13"/>
    <mergeCell ref="F12:F13"/>
    <mergeCell ref="G12:G13"/>
    <mergeCell ref="B12:B13"/>
    <mergeCell ref="C12:C13"/>
    <mergeCell ref="D12:D13"/>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B22:B23"/>
    <mergeCell ref="C22:C23"/>
    <mergeCell ref="D22:D23"/>
    <mergeCell ref="E22:E23"/>
    <mergeCell ref="F22:F23"/>
    <mergeCell ref="E20:E21"/>
    <mergeCell ref="F20:F21"/>
    <mergeCell ref="G20:G21"/>
    <mergeCell ref="H20:H21"/>
    <mergeCell ref="B20:B21"/>
    <mergeCell ref="C20:C21"/>
    <mergeCell ref="D20:D21"/>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33:B34"/>
    <mergeCell ref="C33:C34"/>
    <mergeCell ref="D33:D34"/>
    <mergeCell ref="E33:E34"/>
    <mergeCell ref="F33:F34"/>
    <mergeCell ref="G33:G34"/>
    <mergeCell ref="H33:H34"/>
    <mergeCell ref="I33:I34"/>
    <mergeCell ref="J33:J34"/>
    <mergeCell ref="B35:B36"/>
    <mergeCell ref="C35:C36"/>
    <mergeCell ref="D35:D36"/>
    <mergeCell ref="E35:E36"/>
    <mergeCell ref="F35:F36"/>
    <mergeCell ref="G35:G36"/>
    <mergeCell ref="H35:H36"/>
    <mergeCell ref="I35:I36"/>
    <mergeCell ref="J35:J36"/>
    <mergeCell ref="B39:B40"/>
    <mergeCell ref="C39:C40"/>
    <mergeCell ref="D39:D40"/>
    <mergeCell ref="E39:E40"/>
    <mergeCell ref="F39:F40"/>
    <mergeCell ref="B37:B38"/>
    <mergeCell ref="C37:C38"/>
    <mergeCell ref="D37:D38"/>
    <mergeCell ref="E37:E38"/>
    <mergeCell ref="G41:G42"/>
    <mergeCell ref="H41:H42"/>
    <mergeCell ref="I41:I42"/>
    <mergeCell ref="J41:J42"/>
    <mergeCell ref="F37:F38"/>
    <mergeCell ref="G37:G38"/>
    <mergeCell ref="H37:H38"/>
    <mergeCell ref="I37:I38"/>
    <mergeCell ref="J37:J38"/>
    <mergeCell ref="G39:G40"/>
    <mergeCell ref="H39:H40"/>
    <mergeCell ref="I39:I40"/>
    <mergeCell ref="J39:J40"/>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s>
  <phoneticPr fontId="3"/>
  <pageMargins left="0.59055118110236227" right="0" top="0.59055118110236227" bottom="0" header="0.31496062992125984" footer="0.31496062992125984"/>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zoomScaleNormal="100" workbookViewId="0">
      <selection sqref="A1:J1"/>
    </sheetView>
  </sheetViews>
  <sheetFormatPr defaultRowHeight="13.5"/>
  <cols>
    <col min="1" max="1" width="4.625" style="1" customWidth="1"/>
    <col min="2" max="2" width="18.125" style="1" customWidth="1"/>
    <col min="3" max="10" width="8.625" style="1" customWidth="1"/>
    <col min="11" max="16384" width="9" style="27"/>
  </cols>
  <sheetData>
    <row r="1" spans="1:11" ht="17.25">
      <c r="A1" s="115" t="s">
        <v>128</v>
      </c>
      <c r="B1" s="115"/>
      <c r="C1" s="115"/>
      <c r="D1" s="115"/>
      <c r="E1" s="115"/>
      <c r="F1" s="115"/>
      <c r="G1" s="115"/>
      <c r="H1" s="115"/>
      <c r="I1" s="115"/>
      <c r="J1" s="115"/>
      <c r="K1" s="71"/>
    </row>
    <row r="2" spans="1:11">
      <c r="A2" s="42"/>
      <c r="B2" s="42"/>
      <c r="C2" s="42"/>
      <c r="D2" s="42"/>
      <c r="E2" s="42"/>
      <c r="F2" s="42"/>
      <c r="G2" s="42"/>
      <c r="H2" s="42"/>
      <c r="I2" s="43" t="s">
        <v>1</v>
      </c>
      <c r="J2" s="44"/>
      <c r="K2" s="71"/>
    </row>
    <row r="3" spans="1:11" ht="14.45" customHeight="1">
      <c r="A3" s="45"/>
      <c r="B3" s="73"/>
      <c r="C3" s="47" t="s">
        <v>2</v>
      </c>
      <c r="D3" s="48"/>
      <c r="E3" s="48"/>
      <c r="F3" s="48"/>
      <c r="G3" s="48"/>
      <c r="H3" s="48"/>
      <c r="I3" s="49"/>
      <c r="J3" s="116" t="s">
        <v>110</v>
      </c>
      <c r="K3" s="71"/>
    </row>
    <row r="4" spans="1:11" ht="14.45" customHeight="1">
      <c r="A4" s="50"/>
      <c r="B4" s="51"/>
      <c r="C4" s="52" t="s">
        <v>4</v>
      </c>
      <c r="D4" s="53" t="s">
        <v>64</v>
      </c>
      <c r="E4" s="52" t="s">
        <v>5</v>
      </c>
      <c r="F4" s="52" t="s">
        <v>6</v>
      </c>
      <c r="G4" s="52" t="s">
        <v>7</v>
      </c>
      <c r="H4" s="52" t="s">
        <v>8</v>
      </c>
      <c r="I4" s="52" t="s">
        <v>9</v>
      </c>
      <c r="J4" s="117"/>
      <c r="K4" s="71"/>
    </row>
    <row r="5" spans="1:11" ht="14.45" customHeight="1">
      <c r="A5" s="50"/>
      <c r="B5" s="54"/>
      <c r="C5" s="55"/>
      <c r="D5" s="74"/>
      <c r="E5" s="55"/>
      <c r="F5" s="55"/>
      <c r="G5" s="55"/>
      <c r="H5" s="55"/>
      <c r="I5" s="55"/>
      <c r="J5" s="118"/>
      <c r="K5" s="71"/>
    </row>
    <row r="6" spans="1:11" ht="14.45" customHeight="1">
      <c r="A6" s="119" t="s">
        <v>10</v>
      </c>
      <c r="B6" s="103" t="s">
        <v>11</v>
      </c>
      <c r="C6" s="95" t="s">
        <v>91</v>
      </c>
      <c r="D6" s="122">
        <f>SUM('28年1月:28年12月'!D6:D7)</f>
        <v>5933</v>
      </c>
      <c r="E6" s="88">
        <f>SUM('28年1月:28年12月'!E6:E7)</f>
        <v>0</v>
      </c>
      <c r="F6" s="88">
        <f>SUM('28年1月:28年12月'!F6:F7)</f>
        <v>3508</v>
      </c>
      <c r="G6" s="88">
        <f>SUM('28年1月:28年12月'!G6:G7)</f>
        <v>44</v>
      </c>
      <c r="H6" s="88">
        <f>SUM('28年1月:28年12月'!H6:H7)</f>
        <v>109990</v>
      </c>
      <c r="I6" s="88">
        <f>SUM('28年1月:28年12月'!I6:I7)</f>
        <v>119475</v>
      </c>
      <c r="J6" s="88">
        <v>3224</v>
      </c>
      <c r="K6" s="71"/>
    </row>
    <row r="7" spans="1:11" ht="14.45" customHeight="1">
      <c r="A7" s="120"/>
      <c r="B7" s="101"/>
      <c r="C7" s="95"/>
      <c r="D7" s="114"/>
      <c r="E7" s="95"/>
      <c r="F7" s="95"/>
      <c r="G7" s="95"/>
      <c r="H7" s="95"/>
      <c r="I7" s="95"/>
      <c r="J7" s="95"/>
      <c r="K7" s="71"/>
    </row>
    <row r="8" spans="1:11" ht="14.45" customHeight="1">
      <c r="A8" s="120"/>
      <c r="B8" s="101" t="s">
        <v>12</v>
      </c>
      <c r="C8" s="95" t="s">
        <v>91</v>
      </c>
      <c r="D8" s="114">
        <f>SUM('28年1月:28年12月'!D8:D9)</f>
        <v>82211</v>
      </c>
      <c r="E8" s="95">
        <f>SUM('28年1月:28年12月'!E8:E9)</f>
        <v>9</v>
      </c>
      <c r="F8" s="95">
        <f>SUM('28年1月:28年12月'!F8:F9)</f>
        <v>6276</v>
      </c>
      <c r="G8" s="95">
        <f>SUM('28年1月:28年12月'!G8:G9)</f>
        <v>1011</v>
      </c>
      <c r="H8" s="95">
        <f>SUM('28年1月:28年12月'!H8:H9)</f>
        <v>18538</v>
      </c>
      <c r="I8" s="95">
        <f>SUM('28年1月:28年12月'!I8:I9)</f>
        <v>108045</v>
      </c>
      <c r="J8" s="95">
        <v>4710</v>
      </c>
      <c r="K8" s="71"/>
    </row>
    <row r="9" spans="1:11" ht="14.45" customHeight="1">
      <c r="A9" s="120"/>
      <c r="B9" s="101"/>
      <c r="C9" s="95"/>
      <c r="D9" s="114"/>
      <c r="E9" s="95"/>
      <c r="F9" s="95"/>
      <c r="G9" s="95"/>
      <c r="H9" s="95"/>
      <c r="I9" s="95"/>
      <c r="J9" s="95"/>
      <c r="K9" s="71"/>
    </row>
    <row r="10" spans="1:11" ht="14.45" customHeight="1">
      <c r="A10" s="120"/>
      <c r="B10" s="101" t="s">
        <v>95</v>
      </c>
      <c r="C10" s="95" t="s">
        <v>91</v>
      </c>
      <c r="D10" s="114">
        <f>SUM('28年1月:28年12月'!D10:D11)</f>
        <v>9799</v>
      </c>
      <c r="E10" s="95" t="s">
        <v>104</v>
      </c>
      <c r="F10" s="95">
        <f>SUM('28年1月:28年12月'!F10:F11)</f>
        <v>4967</v>
      </c>
      <c r="G10" s="95">
        <f>SUM('28年1月:28年12月'!G10:G11)</f>
        <v>597</v>
      </c>
      <c r="H10" s="95">
        <f>SUM('28年1月:28年12月'!H10:H11)</f>
        <v>1</v>
      </c>
      <c r="I10" s="95">
        <f>SUM('28年1月:28年12月'!I10:I11)</f>
        <v>15364</v>
      </c>
      <c r="J10" s="95">
        <v>580</v>
      </c>
      <c r="K10" s="71"/>
    </row>
    <row r="11" spans="1:11" ht="14.45" customHeight="1">
      <c r="A11" s="120"/>
      <c r="B11" s="101"/>
      <c r="C11" s="95"/>
      <c r="D11" s="114"/>
      <c r="E11" s="95"/>
      <c r="F11" s="95"/>
      <c r="G11" s="95"/>
      <c r="H11" s="95"/>
      <c r="I11" s="95"/>
      <c r="J11" s="95"/>
      <c r="K11" s="71"/>
    </row>
    <row r="12" spans="1:11" ht="14.45" customHeight="1">
      <c r="A12" s="120"/>
      <c r="B12" s="113" t="s">
        <v>14</v>
      </c>
      <c r="C12" s="95" t="s">
        <v>91</v>
      </c>
      <c r="D12" s="114">
        <f>SUM('28年1月:28年12月'!D12:D13)</f>
        <v>41</v>
      </c>
      <c r="E12" s="95" t="s">
        <v>29</v>
      </c>
      <c r="F12" s="95" t="s">
        <v>29</v>
      </c>
      <c r="G12" s="95" t="s">
        <v>29</v>
      </c>
      <c r="H12" s="95" t="s">
        <v>109</v>
      </c>
      <c r="I12" s="95">
        <f>SUM('28年1月:28年12月'!I12:I13)</f>
        <v>41</v>
      </c>
      <c r="J12" s="95" t="s">
        <v>109</v>
      </c>
      <c r="K12" s="71"/>
    </row>
    <row r="13" spans="1:11" ht="14.45" customHeight="1">
      <c r="A13" s="120"/>
      <c r="B13" s="113"/>
      <c r="C13" s="95"/>
      <c r="D13" s="114"/>
      <c r="E13" s="95"/>
      <c r="F13" s="95"/>
      <c r="G13" s="95"/>
      <c r="H13" s="95"/>
      <c r="I13" s="95"/>
      <c r="J13" s="95"/>
      <c r="K13" s="71"/>
    </row>
    <row r="14" spans="1:11" ht="14.45" customHeight="1">
      <c r="A14" s="120"/>
      <c r="B14" s="109" t="s">
        <v>0</v>
      </c>
      <c r="C14" s="95" t="s">
        <v>91</v>
      </c>
      <c r="D14" s="114">
        <f>SUM('28年1月:28年12月'!D14:D15)</f>
        <v>97984</v>
      </c>
      <c r="E14" s="95">
        <f>SUM('28年1月:28年12月'!E14:E15)</f>
        <v>9</v>
      </c>
      <c r="F14" s="95">
        <f>SUM('28年1月:28年12月'!F14:F15)</f>
        <v>14751</v>
      </c>
      <c r="G14" s="95">
        <f>SUM('28年1月:28年12月'!G14:G15)</f>
        <v>1652</v>
      </c>
      <c r="H14" s="95">
        <f>SUM('28年1月:28年12月'!H14:H15)</f>
        <v>128529</v>
      </c>
      <c r="I14" s="95">
        <f>SUM('28年1月:28年12月'!I14:I15)</f>
        <v>242925</v>
      </c>
      <c r="J14" s="95">
        <f>SUM(J6:J13)</f>
        <v>8514</v>
      </c>
      <c r="K14" s="71"/>
    </row>
    <row r="15" spans="1:11" ht="14.45" customHeight="1">
      <c r="A15" s="121"/>
      <c r="B15" s="110"/>
      <c r="C15" s="95"/>
      <c r="D15" s="123"/>
      <c r="E15" s="89"/>
      <c r="F15" s="89"/>
      <c r="G15" s="89"/>
      <c r="H15" s="89"/>
      <c r="I15" s="89"/>
      <c r="J15" s="89"/>
      <c r="K15" s="71"/>
    </row>
    <row r="16" spans="1:11" ht="14.45" customHeight="1">
      <c r="A16" s="105" t="s">
        <v>96</v>
      </c>
      <c r="B16" s="108" t="s">
        <v>15</v>
      </c>
      <c r="C16" s="88">
        <f>SUM('28年1月:28年12月'!C16:C17)</f>
        <v>44600</v>
      </c>
      <c r="D16" s="88">
        <f>SUM('28年1月:28年12月'!D16:D17)</f>
        <v>2278028</v>
      </c>
      <c r="E16" s="88">
        <f>SUM('28年1月:28年12月'!E16:E17)</f>
        <v>26975</v>
      </c>
      <c r="F16" s="88">
        <f>SUM('28年1月:28年12月'!F16:F17)</f>
        <v>1672603</v>
      </c>
      <c r="G16" s="88">
        <f>SUM('28年1月:28年12月'!G16:G17)</f>
        <v>71918</v>
      </c>
      <c r="H16" s="88">
        <f>SUM('28年1月:28年12月'!H16:H17)</f>
        <v>619812</v>
      </c>
      <c r="I16" s="88">
        <f>SUM('28年1月:28年12月'!I16:I17)</f>
        <v>4713936</v>
      </c>
      <c r="J16" s="88">
        <v>219348</v>
      </c>
      <c r="K16" s="71"/>
    </row>
    <row r="17" spans="1:11" ht="14.45" customHeight="1">
      <c r="A17" s="106"/>
      <c r="B17" s="93"/>
      <c r="C17" s="95"/>
      <c r="D17" s="95"/>
      <c r="E17" s="95"/>
      <c r="F17" s="95"/>
      <c r="G17" s="95"/>
      <c r="H17" s="95"/>
      <c r="I17" s="95"/>
      <c r="J17" s="95"/>
      <c r="K17" s="71"/>
    </row>
    <row r="18" spans="1:11" ht="14.45" customHeight="1">
      <c r="A18" s="106"/>
      <c r="B18" s="101" t="s">
        <v>16</v>
      </c>
      <c r="C18" s="95">
        <f>SUM('28年1月:28年12月'!C18:C19)</f>
        <v>119350</v>
      </c>
      <c r="D18" s="95">
        <f>SUM('28年1月:28年12月'!D18:D19)</f>
        <v>2012617</v>
      </c>
      <c r="E18" s="95">
        <f>SUM('28年1月:28年12月'!E18:E19)</f>
        <v>533774</v>
      </c>
      <c r="F18" s="95">
        <f>SUM('28年1月:28年12月'!F18:F19)</f>
        <v>747387</v>
      </c>
      <c r="G18" s="95">
        <f>SUM('28年1月:28年12月'!G18:G19)</f>
        <v>70765</v>
      </c>
      <c r="H18" s="95">
        <f>SUM('28年1月:28年12月'!H18:H19)</f>
        <v>109116</v>
      </c>
      <c r="I18" s="95">
        <f>SUM('28年1月:28年12月'!I18:I19)</f>
        <v>3593009</v>
      </c>
      <c r="J18" s="95">
        <v>126553</v>
      </c>
      <c r="K18" s="71"/>
    </row>
    <row r="19" spans="1:11" ht="14.45" customHeight="1">
      <c r="A19" s="106"/>
      <c r="B19" s="101"/>
      <c r="C19" s="95"/>
      <c r="D19" s="95"/>
      <c r="E19" s="95"/>
      <c r="F19" s="95"/>
      <c r="G19" s="95"/>
      <c r="H19" s="95"/>
      <c r="I19" s="95"/>
      <c r="J19" s="95"/>
      <c r="K19" s="71"/>
    </row>
    <row r="20" spans="1:11" ht="14.45" customHeight="1">
      <c r="A20" s="106"/>
      <c r="B20" s="101" t="s">
        <v>0</v>
      </c>
      <c r="C20" s="95">
        <f>SUM('28年1月:28年12月'!C20:C21)</f>
        <v>163950</v>
      </c>
      <c r="D20" s="95">
        <f>SUM('28年1月:28年12月'!D20:D21)</f>
        <v>4290645</v>
      </c>
      <c r="E20" s="95">
        <f>SUM('28年1月:28年12月'!E20:E21)</f>
        <v>560749</v>
      </c>
      <c r="F20" s="95">
        <f>SUM('28年1月:28年12月'!F20:F21)</f>
        <v>2419990</v>
      </c>
      <c r="G20" s="95">
        <f>SUM('28年1月:28年12月'!G20:G21)</f>
        <v>142683</v>
      </c>
      <c r="H20" s="95">
        <f>SUM('28年1月:28年12月'!H20:H21)</f>
        <v>728928</v>
      </c>
      <c r="I20" s="95">
        <f>SUM('28年1月:28年12月'!I20:I21)</f>
        <v>8306945</v>
      </c>
      <c r="J20" s="95">
        <f>SUM(J16:J19)</f>
        <v>345901</v>
      </c>
      <c r="K20" s="71"/>
    </row>
    <row r="21" spans="1:11" ht="14.45" customHeight="1">
      <c r="A21" s="107"/>
      <c r="B21" s="104"/>
      <c r="C21" s="89"/>
      <c r="D21" s="89"/>
      <c r="E21" s="89"/>
      <c r="F21" s="89"/>
      <c r="G21" s="89"/>
      <c r="H21" s="89"/>
      <c r="I21" s="89"/>
      <c r="J21" s="89"/>
      <c r="K21" s="71"/>
    </row>
    <row r="22" spans="1:11" ht="14.45" customHeight="1">
      <c r="A22" s="90" t="s">
        <v>97</v>
      </c>
      <c r="B22" s="103" t="s">
        <v>17</v>
      </c>
      <c r="C22" s="88" t="s">
        <v>29</v>
      </c>
      <c r="D22" s="88">
        <f>SUM('28年1月:28年12月'!D22:D23)</f>
        <v>128682</v>
      </c>
      <c r="E22" s="88" t="s">
        <v>29</v>
      </c>
      <c r="F22" s="88">
        <f>SUM('28年1月:28年12月'!F22:F23)</f>
        <v>279755</v>
      </c>
      <c r="G22" s="88" t="s">
        <v>29</v>
      </c>
      <c r="H22" s="88">
        <f>SUM('28年1月:28年12月'!H22:H23)</f>
        <v>3213</v>
      </c>
      <c r="I22" s="88">
        <f>SUM('28年1月:28年12月'!I22:I23)</f>
        <v>411650</v>
      </c>
      <c r="J22" s="88">
        <v>26641</v>
      </c>
      <c r="K22" s="71"/>
    </row>
    <row r="23" spans="1:11" ht="14.45" customHeight="1">
      <c r="A23" s="91"/>
      <c r="B23" s="101"/>
      <c r="C23" s="95"/>
      <c r="D23" s="95"/>
      <c r="E23" s="95"/>
      <c r="F23" s="95"/>
      <c r="G23" s="95"/>
      <c r="H23" s="95"/>
      <c r="I23" s="95"/>
      <c r="J23" s="95"/>
      <c r="K23" s="71"/>
    </row>
    <row r="24" spans="1:11" ht="14.45" customHeight="1">
      <c r="A24" s="91"/>
      <c r="B24" s="101" t="s">
        <v>18</v>
      </c>
      <c r="C24" s="95" t="s">
        <v>29</v>
      </c>
      <c r="D24" s="114">
        <f>SUM('28年1月:28年12月'!D24:D25)</f>
        <v>550263</v>
      </c>
      <c r="E24" s="95">
        <f>SUM('28年1月:28年12月'!E24:E25)</f>
        <v>103794</v>
      </c>
      <c r="F24" s="95">
        <f>SUM('28年1月:28年12月'!F24:F25)</f>
        <v>278034</v>
      </c>
      <c r="G24" s="95">
        <f>SUM('28年1月:28年12月'!G24:G25)</f>
        <v>1476</v>
      </c>
      <c r="H24" s="95">
        <f>SUM('28年1月:28年12月'!H24:H25)</f>
        <v>5625</v>
      </c>
      <c r="I24" s="95">
        <f>SUM('28年1月:28年12月'!I24:I25)</f>
        <v>939192</v>
      </c>
      <c r="J24" s="95">
        <v>37142</v>
      </c>
      <c r="K24" s="71"/>
    </row>
    <row r="25" spans="1:11" ht="14.45" customHeight="1">
      <c r="A25" s="91"/>
      <c r="B25" s="102"/>
      <c r="C25" s="99"/>
      <c r="D25" s="127"/>
      <c r="E25" s="99"/>
      <c r="F25" s="99"/>
      <c r="G25" s="99"/>
      <c r="H25" s="99"/>
      <c r="I25" s="99"/>
      <c r="J25" s="99"/>
      <c r="K25" s="71"/>
    </row>
    <row r="26" spans="1:11" ht="14.45" customHeight="1">
      <c r="A26" s="91"/>
      <c r="B26" s="57" t="s">
        <v>53</v>
      </c>
      <c r="C26" s="58">
        <f>SUM('28年1月:28年12月'!C26)</f>
        <v>107</v>
      </c>
      <c r="D26" s="59">
        <f>SUM('28年1月:28年12月'!D26)</f>
        <v>29995</v>
      </c>
      <c r="E26" s="76">
        <f>SUM('28年1月:28年12月'!E26)</f>
        <v>126137</v>
      </c>
      <c r="F26" s="58">
        <f>SUM('28年1月:28年12月'!F26)</f>
        <v>40252</v>
      </c>
      <c r="G26" s="58">
        <f>SUM('28年1月:28年12月'!G26)</f>
        <v>3733</v>
      </c>
      <c r="H26" s="58">
        <f>SUM('28年1月:28年12月'!H26)</f>
        <v>863474</v>
      </c>
      <c r="I26" s="58">
        <f>SUM('28年1月:28年12月'!I26)</f>
        <v>1063698</v>
      </c>
      <c r="J26" s="58">
        <v>38273</v>
      </c>
      <c r="K26" s="71"/>
    </row>
    <row r="27" spans="1:11" ht="14.45" customHeight="1">
      <c r="A27" s="91"/>
      <c r="B27" s="57" t="s">
        <v>54</v>
      </c>
      <c r="C27" s="58">
        <f>SUM('28年1月:28年12月'!C27)</f>
        <v>28</v>
      </c>
      <c r="D27" s="59">
        <f>SUM('28年1月:28年12月'!D27)</f>
        <v>8734</v>
      </c>
      <c r="E27" s="76">
        <f>SUM('28年1月:28年12月'!E27)</f>
        <v>0</v>
      </c>
      <c r="F27" s="58">
        <f>SUM('28年1月:28年12月'!F27)</f>
        <v>13040</v>
      </c>
      <c r="G27" s="58">
        <f>SUM('28年1月:28年12月'!G27)</f>
        <v>3198</v>
      </c>
      <c r="H27" s="58">
        <f>SUM('28年1月:28年12月'!H27)</f>
        <v>210642</v>
      </c>
      <c r="I27" s="58">
        <f>SUM('28年1月:28年12月'!I27)</f>
        <v>235642</v>
      </c>
      <c r="J27" s="58">
        <v>7128</v>
      </c>
      <c r="K27" s="71"/>
    </row>
    <row r="28" spans="1:11" ht="14.45" customHeight="1">
      <c r="A28" s="91"/>
      <c r="B28" s="57" t="s">
        <v>55</v>
      </c>
      <c r="C28" s="58" t="s">
        <v>29</v>
      </c>
      <c r="D28" s="59">
        <f>SUM('28年1月:28年12月'!D28)</f>
        <v>513</v>
      </c>
      <c r="E28" s="76">
        <f>SUM('28年1月:28年12月'!E28)</f>
        <v>0</v>
      </c>
      <c r="F28" s="58">
        <f>SUM('28年1月:28年12月'!F28)</f>
        <v>11096</v>
      </c>
      <c r="G28" s="58">
        <f>SUM('28年1月:28年12月'!G28)</f>
        <v>0</v>
      </c>
      <c r="H28" s="58">
        <f>SUM('28年1月:28年12月'!H28)</f>
        <v>792</v>
      </c>
      <c r="I28" s="58">
        <f>SUM('28年1月:28年12月'!I28)</f>
        <v>12401</v>
      </c>
      <c r="J28" s="58">
        <v>251</v>
      </c>
      <c r="K28" s="71"/>
    </row>
    <row r="29" spans="1:11" ht="14.45" customHeight="1">
      <c r="A29" s="91"/>
      <c r="B29" s="57" t="s">
        <v>56</v>
      </c>
      <c r="C29" s="58">
        <f>SUM('28年1月:28年12月'!C29)</f>
        <v>47207</v>
      </c>
      <c r="D29" s="59">
        <f>SUM('28年1月:28年12月'!D29)</f>
        <v>75020</v>
      </c>
      <c r="E29" s="76">
        <f>SUM('28年1月:28年12月'!E29)</f>
        <v>62229</v>
      </c>
      <c r="F29" s="58">
        <f>SUM('28年1月:28年12月'!F29)</f>
        <v>96876</v>
      </c>
      <c r="G29" s="58">
        <f>SUM('28年1月:28年12月'!G29)</f>
        <v>134176</v>
      </c>
      <c r="H29" s="58">
        <f>SUM('28年1月:28年12月'!H29)</f>
        <v>753847</v>
      </c>
      <c r="I29" s="58">
        <f>SUM('28年1月:28年12月'!I29)</f>
        <v>1169355</v>
      </c>
      <c r="J29" s="58">
        <v>64477</v>
      </c>
      <c r="K29" s="71"/>
    </row>
    <row r="30" spans="1:11" ht="14.45" customHeight="1">
      <c r="A30" s="91"/>
      <c r="B30" s="60" t="s">
        <v>98</v>
      </c>
      <c r="C30" s="76">
        <f>SUM('28年1月:28年12月'!C30)</f>
        <v>3241</v>
      </c>
      <c r="D30" s="75">
        <f>SUM('28年1月:28年12月'!D30)</f>
        <v>47683</v>
      </c>
      <c r="E30" s="76">
        <f>SUM('28年1月:28年12月'!E30)</f>
        <v>45422</v>
      </c>
      <c r="F30" s="76">
        <f>SUM('28年1月:28年12月'!F30)</f>
        <v>72929</v>
      </c>
      <c r="G30" s="76">
        <f>SUM('28年1月:28年12月'!G30)</f>
        <v>69072</v>
      </c>
      <c r="H30" s="76">
        <f>SUM('28年1月:28年12月'!H30)</f>
        <v>64686</v>
      </c>
      <c r="I30" s="58">
        <f>SUM('28年1月:28年12月'!I30)</f>
        <v>303033</v>
      </c>
      <c r="J30" s="76">
        <v>16766</v>
      </c>
      <c r="K30" s="71"/>
    </row>
    <row r="31" spans="1:11" ht="14.45" customHeight="1">
      <c r="A31" s="91"/>
      <c r="B31" s="96" t="s">
        <v>99</v>
      </c>
      <c r="C31" s="95">
        <f>SUM('28年1月:28年12月'!C31:C32)</f>
        <v>50583</v>
      </c>
      <c r="D31" s="188">
        <f>SUM('28年1月:28年12月'!D31:D32)</f>
        <v>161945</v>
      </c>
      <c r="E31" s="95">
        <f>SUM('28年1月:28年12月'!E31:E32)</f>
        <v>233788</v>
      </c>
      <c r="F31" s="95">
        <f>SUM('28年1月:28年12月'!F31:F32)</f>
        <v>234193</v>
      </c>
      <c r="G31" s="95">
        <f>SUM('28年1月:28年12月'!G31:G32)</f>
        <v>210179</v>
      </c>
      <c r="H31" s="95">
        <f>SUM('28年1月:28年12月'!H31:H32)</f>
        <v>1893441</v>
      </c>
      <c r="I31" s="95">
        <f>SUM('28年1月:28年12月'!I31:I32)</f>
        <v>2784129</v>
      </c>
      <c r="J31" s="95">
        <f>SUM(J26:J30)</f>
        <v>126895</v>
      </c>
      <c r="K31" s="71"/>
    </row>
    <row r="32" spans="1:11" ht="14.45" customHeight="1">
      <c r="A32" s="91"/>
      <c r="B32" s="100"/>
      <c r="C32" s="99"/>
      <c r="D32" s="190"/>
      <c r="E32" s="99"/>
      <c r="F32" s="99"/>
      <c r="G32" s="99"/>
      <c r="H32" s="99"/>
      <c r="I32" s="99"/>
      <c r="J32" s="99"/>
      <c r="K32" s="71"/>
    </row>
    <row r="33" spans="1:11" ht="14.45" customHeight="1">
      <c r="A33" s="91"/>
      <c r="B33" s="97" t="s">
        <v>20</v>
      </c>
      <c r="C33" s="98" t="s">
        <v>29</v>
      </c>
      <c r="D33" s="128">
        <f>SUM('28年1月:28年12月'!D33:D34)</f>
        <v>402478</v>
      </c>
      <c r="E33" s="98">
        <f>SUM('28年1月:28年12月'!E33:E34)</f>
        <v>90</v>
      </c>
      <c r="F33" s="98">
        <f>SUM('28年1月:28年12月'!F33:F34)</f>
        <v>188227</v>
      </c>
      <c r="G33" s="98" t="s">
        <v>29</v>
      </c>
      <c r="H33" s="98" t="s">
        <v>29</v>
      </c>
      <c r="I33" s="98">
        <f>SUM('28年1月:28年12月'!I33:I34)</f>
        <v>590795</v>
      </c>
      <c r="J33" s="98">
        <v>26973</v>
      </c>
      <c r="K33" s="71"/>
    </row>
    <row r="34" spans="1:11" ht="14.45" customHeight="1">
      <c r="A34" s="91"/>
      <c r="B34" s="93"/>
      <c r="C34" s="95"/>
      <c r="D34" s="114"/>
      <c r="E34" s="95"/>
      <c r="F34" s="95"/>
      <c r="G34" s="95"/>
      <c r="H34" s="95"/>
      <c r="I34" s="95"/>
      <c r="J34" s="95"/>
      <c r="K34" s="71"/>
    </row>
    <row r="35" spans="1:11" ht="14.45" customHeight="1">
      <c r="A35" s="91"/>
      <c r="B35" s="93" t="s">
        <v>21</v>
      </c>
      <c r="C35" s="95" t="s">
        <v>91</v>
      </c>
      <c r="D35" s="95" t="s">
        <v>91</v>
      </c>
      <c r="E35" s="95" t="s">
        <v>91</v>
      </c>
      <c r="F35" s="95">
        <f>SUM('28年1月:28年12月'!F35:F36)</f>
        <v>592579</v>
      </c>
      <c r="G35" s="95" t="s">
        <v>91</v>
      </c>
      <c r="H35" s="95" t="s">
        <v>91</v>
      </c>
      <c r="I35" s="95">
        <f>SUM('28年1月:28年12月'!I35:I36)</f>
        <v>592579</v>
      </c>
      <c r="J35" s="95">
        <v>22402</v>
      </c>
      <c r="K35" s="71"/>
    </row>
    <row r="36" spans="1:11" ht="14.45" customHeight="1">
      <c r="A36" s="91"/>
      <c r="B36" s="93"/>
      <c r="C36" s="95"/>
      <c r="D36" s="95"/>
      <c r="E36" s="95"/>
      <c r="F36" s="95"/>
      <c r="G36" s="95"/>
      <c r="H36" s="95"/>
      <c r="I36" s="95"/>
      <c r="J36" s="95"/>
      <c r="K36" s="71"/>
    </row>
    <row r="37" spans="1:11" ht="14.45" customHeight="1">
      <c r="A37" s="91"/>
      <c r="B37" s="93" t="s">
        <v>22</v>
      </c>
      <c r="C37" s="95">
        <f>SUM('28年1月:28年12月'!C37:C38)</f>
        <v>95194</v>
      </c>
      <c r="D37" s="114">
        <f>SUM('28年1月:28年12月'!D37:D38)</f>
        <v>109170</v>
      </c>
      <c r="E37" s="95">
        <f>SUM('28年1月:28年12月'!E37:E38)</f>
        <v>88092</v>
      </c>
      <c r="F37" s="95">
        <f>SUM('28年1月:28年12月'!F37:F38)</f>
        <v>93929</v>
      </c>
      <c r="G37" s="95">
        <f>SUM('28年1月:28年12月'!G37:G38)</f>
        <v>1644911</v>
      </c>
      <c r="H37" s="95">
        <f>SUM('28年1月:28年12月'!H37:H38)</f>
        <v>3454390</v>
      </c>
      <c r="I37" s="95">
        <f>SUM('28年1月:28年12月'!I37:I38)</f>
        <v>5485686</v>
      </c>
      <c r="J37" s="95">
        <v>173408</v>
      </c>
      <c r="K37" s="71"/>
    </row>
    <row r="38" spans="1:11" ht="14.45" customHeight="1">
      <c r="A38" s="91"/>
      <c r="B38" s="93"/>
      <c r="C38" s="95"/>
      <c r="D38" s="114"/>
      <c r="E38" s="95"/>
      <c r="F38" s="95"/>
      <c r="G38" s="95"/>
      <c r="H38" s="95"/>
      <c r="I38" s="95"/>
      <c r="J38" s="95"/>
      <c r="K38" s="71"/>
    </row>
    <row r="39" spans="1:11" ht="14.45" customHeight="1">
      <c r="A39" s="91"/>
      <c r="B39" s="96" t="s">
        <v>24</v>
      </c>
      <c r="C39" s="95" t="s">
        <v>29</v>
      </c>
      <c r="D39" s="114">
        <f>SUM('28年1月:28年12月'!D39:D40)</f>
        <v>3419</v>
      </c>
      <c r="E39" s="95">
        <f>SUM('28年1月:28年12月'!E39:E40)</f>
        <v>3174</v>
      </c>
      <c r="F39" s="95">
        <f>SUM('28年1月:28年12月'!F39:F40)</f>
        <v>72053</v>
      </c>
      <c r="G39" s="95">
        <f>SUM('28年1月:28年12月'!G39:G40)</f>
        <v>926</v>
      </c>
      <c r="H39" s="95">
        <f>SUM('28年1月:28年12月'!H39:H40)</f>
        <v>4035</v>
      </c>
      <c r="I39" s="95">
        <f>SUM('28年1月:28年12月'!I39:I40)</f>
        <v>83607</v>
      </c>
      <c r="J39" s="95">
        <v>4167</v>
      </c>
      <c r="K39" s="71"/>
    </row>
    <row r="40" spans="1:11" ht="14.45" customHeight="1">
      <c r="A40" s="91"/>
      <c r="B40" s="96"/>
      <c r="C40" s="95"/>
      <c r="D40" s="114"/>
      <c r="E40" s="95"/>
      <c r="F40" s="95"/>
      <c r="G40" s="95"/>
      <c r="H40" s="95"/>
      <c r="I40" s="95"/>
      <c r="J40" s="95"/>
      <c r="K40" s="71"/>
    </row>
    <row r="41" spans="1:11" ht="14.45" customHeight="1">
      <c r="A41" s="91"/>
      <c r="B41" s="93" t="s">
        <v>0</v>
      </c>
      <c r="C41" s="95">
        <f>SUM('28年1月:28年12月'!C41:C42)</f>
        <v>145777</v>
      </c>
      <c r="D41" s="188">
        <f>SUM('28年1月:28年12月'!D41:D42)</f>
        <v>1355957</v>
      </c>
      <c r="E41" s="95">
        <f>SUM('28年1月:28年12月'!E41:E42)</f>
        <v>428938</v>
      </c>
      <c r="F41" s="95">
        <f>SUM('28年1月:28年12月'!F41:F42)</f>
        <v>1738770</v>
      </c>
      <c r="G41" s="95">
        <f>SUM('28年1月:28年12月'!G41:G42)</f>
        <v>1857492</v>
      </c>
      <c r="H41" s="95">
        <f>SUM('28年1月:28年12月'!H41:H42)</f>
        <v>5360704</v>
      </c>
      <c r="I41" s="95">
        <f>SUM('28年1月:28年12月'!I41:I42)</f>
        <v>10887638</v>
      </c>
      <c r="J41" s="95">
        <f t="shared" ref="J41" si="0">SUM(J22:J25,J31,J33:J40)</f>
        <v>417628</v>
      </c>
      <c r="K41" s="71"/>
    </row>
    <row r="42" spans="1:11" ht="14.45" customHeight="1">
      <c r="A42" s="92"/>
      <c r="B42" s="94"/>
      <c r="C42" s="89"/>
      <c r="D42" s="189"/>
      <c r="E42" s="89"/>
      <c r="F42" s="89"/>
      <c r="G42" s="89"/>
      <c r="H42" s="89"/>
      <c r="I42" s="89"/>
      <c r="J42" s="89"/>
      <c r="K42" s="71"/>
    </row>
    <row r="43" spans="1:11" ht="14.45" customHeight="1">
      <c r="A43" s="84" t="s">
        <v>25</v>
      </c>
      <c r="B43" s="85"/>
      <c r="C43" s="88">
        <f>SUM('28年1月:28年12月'!C43:C44)</f>
        <v>309727</v>
      </c>
      <c r="D43" s="122">
        <f>SUM('28年1月:28年12月'!D43:D44)</f>
        <v>5744586</v>
      </c>
      <c r="E43" s="122">
        <f>SUM('28年1月:28年12月'!E43:E44)</f>
        <v>989696</v>
      </c>
      <c r="F43" s="122">
        <f>SUM('28年1月:28年12月'!F43:F44)</f>
        <v>4173511</v>
      </c>
      <c r="G43" s="122">
        <f>SUM('28年1月:28年12月'!G43:G44)</f>
        <v>2001827</v>
      </c>
      <c r="H43" s="122">
        <f>SUM('28年1月:28年12月'!H43:H44)</f>
        <v>6218161</v>
      </c>
      <c r="I43" s="122">
        <f>SUM('28年1月:28年12月'!I43:I44)</f>
        <v>19437508</v>
      </c>
      <c r="J43" s="88">
        <f>SUM(J14,J20,J41)</f>
        <v>772043</v>
      </c>
      <c r="K43" s="71"/>
    </row>
    <row r="44" spans="1:11" ht="14.45" customHeight="1">
      <c r="A44" s="86"/>
      <c r="B44" s="87"/>
      <c r="C44" s="89"/>
      <c r="D44" s="123"/>
      <c r="E44" s="123"/>
      <c r="F44" s="123"/>
      <c r="G44" s="123"/>
      <c r="H44" s="123"/>
      <c r="I44" s="123"/>
      <c r="J44" s="89"/>
      <c r="K44" s="71"/>
    </row>
    <row r="45" spans="1:11" ht="14.45" customHeight="1">
      <c r="A45" s="84" t="s">
        <v>59</v>
      </c>
      <c r="B45" s="85"/>
      <c r="C45" s="88" t="s">
        <v>94</v>
      </c>
      <c r="D45" s="88" t="s">
        <v>94</v>
      </c>
      <c r="E45" s="88" t="s">
        <v>94</v>
      </c>
      <c r="F45" s="88" t="s">
        <v>94</v>
      </c>
      <c r="G45" s="88">
        <f>SUM('28年1月:28年12月'!G45:G46)</f>
        <v>70981</v>
      </c>
      <c r="H45" s="88">
        <f>SUM('28年1月:28年12月'!H45:H46)</f>
        <v>1377</v>
      </c>
      <c r="I45" s="88">
        <f>SUM('28年1月:28年12月'!I45:I46)</f>
        <v>72358</v>
      </c>
      <c r="J45" s="88">
        <v>1995</v>
      </c>
      <c r="K45" s="71"/>
    </row>
    <row r="46" spans="1:11" ht="14.45" customHeight="1">
      <c r="A46" s="86"/>
      <c r="B46" s="87"/>
      <c r="C46" s="89"/>
      <c r="D46" s="89"/>
      <c r="E46" s="89"/>
      <c r="F46" s="89"/>
      <c r="G46" s="89"/>
      <c r="H46" s="89"/>
      <c r="I46" s="89"/>
      <c r="J46" s="89"/>
      <c r="K46" s="71"/>
    </row>
    <row r="47" spans="1:11" ht="14.45" customHeight="1">
      <c r="A47" s="63"/>
      <c r="B47" s="64"/>
      <c r="C47" s="65" t="s">
        <v>26</v>
      </c>
      <c r="D47" s="63"/>
      <c r="E47" s="63"/>
      <c r="F47" s="63"/>
      <c r="G47" s="63"/>
      <c r="H47" s="63"/>
      <c r="I47" s="63"/>
      <c r="J47" s="63"/>
      <c r="K47" s="71"/>
    </row>
    <row r="48" spans="1:11" ht="14.45" customHeight="1">
      <c r="A48" s="42"/>
      <c r="B48" s="66"/>
      <c r="C48" s="67" t="s">
        <v>27</v>
      </c>
      <c r="D48" s="42"/>
      <c r="E48" s="42"/>
      <c r="F48" s="42"/>
      <c r="G48" s="42"/>
      <c r="H48" s="42"/>
      <c r="I48" s="42"/>
      <c r="J48" s="68"/>
      <c r="K48" s="71"/>
    </row>
    <row r="49" spans="1:11" ht="14.45" customHeight="1">
      <c r="A49" s="69"/>
      <c r="B49" s="69"/>
      <c r="C49" s="70" t="s">
        <v>100</v>
      </c>
      <c r="D49" s="69"/>
      <c r="E49" s="69"/>
      <c r="F49" s="69"/>
      <c r="G49" s="69"/>
      <c r="H49" s="69"/>
      <c r="I49" s="69"/>
      <c r="J49" s="68"/>
      <c r="K49" s="71"/>
    </row>
    <row r="50" spans="1:11" ht="14.45" customHeight="1">
      <c r="A50" s="69"/>
      <c r="B50" s="69"/>
      <c r="C50" s="69"/>
      <c r="D50" s="69"/>
      <c r="E50" s="69"/>
      <c r="F50" s="69"/>
      <c r="G50" s="69"/>
      <c r="H50" s="69"/>
      <c r="I50" s="69"/>
      <c r="J50" s="68"/>
      <c r="K50" s="71"/>
    </row>
    <row r="51" spans="1:11" ht="14.45" customHeight="1">
      <c r="A51" s="72"/>
      <c r="B51" s="72"/>
      <c r="C51" s="72"/>
      <c r="D51" s="72"/>
      <c r="E51" s="72"/>
      <c r="F51" s="72"/>
      <c r="G51" s="72"/>
      <c r="H51" s="72"/>
      <c r="I51" s="72"/>
      <c r="J51" s="68"/>
      <c r="K51" s="71"/>
    </row>
    <row r="52" spans="1:11" ht="14.45" customHeight="1">
      <c r="A52" s="72"/>
      <c r="B52" s="72"/>
      <c r="C52" s="72"/>
      <c r="D52" s="72"/>
      <c r="E52" s="72"/>
      <c r="F52" s="72"/>
      <c r="G52" s="72"/>
      <c r="H52" s="72"/>
      <c r="I52" s="72"/>
      <c r="J52" s="72"/>
      <c r="K52" s="71"/>
    </row>
    <row r="53" spans="1:11" ht="14.45" customHeight="1"/>
    <row r="54" spans="1:11" ht="14.45" customHeight="1"/>
    <row r="55" spans="1:11" ht="14.45" customHeight="1"/>
    <row r="56" spans="1:11" ht="14.45" customHeight="1"/>
    <row r="57" spans="1:11" ht="14.1" customHeight="1"/>
    <row r="58" spans="1:11" ht="14.1" customHeight="1"/>
    <row r="59" spans="1:11" ht="14.1" customHeight="1"/>
    <row r="60" spans="1:11" ht="14.1" customHeight="1"/>
    <row r="61" spans="1:11" ht="14.1" customHeight="1"/>
    <row r="62" spans="1:11" ht="14.1" customHeight="1"/>
    <row r="63" spans="1:11" ht="14.1" customHeight="1"/>
    <row r="64" spans="1:11"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sheetData>
  <mergeCells count="167">
    <mergeCell ref="B10:B11"/>
    <mergeCell ref="C10:C11"/>
    <mergeCell ref="D10:D11"/>
    <mergeCell ref="H10:H11"/>
    <mergeCell ref="I10:I11"/>
    <mergeCell ref="J10:J11"/>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B12:B13"/>
    <mergeCell ref="C12:C13"/>
    <mergeCell ref="D12:D13"/>
    <mergeCell ref="H8:H9"/>
    <mergeCell ref="I8:I9"/>
    <mergeCell ref="J8:J9"/>
    <mergeCell ref="E10:E11"/>
    <mergeCell ref="F10:F11"/>
    <mergeCell ref="G10:G11"/>
    <mergeCell ref="H18:H19"/>
    <mergeCell ref="I18:I19"/>
    <mergeCell ref="J18:J19"/>
    <mergeCell ref="H14:H15"/>
    <mergeCell ref="H12:H13"/>
    <mergeCell ref="I12:I13"/>
    <mergeCell ref="J12:J13"/>
    <mergeCell ref="B14:B15"/>
    <mergeCell ref="C14:C15"/>
    <mergeCell ref="D14:D15"/>
    <mergeCell ref="E14:E15"/>
    <mergeCell ref="F14:F15"/>
    <mergeCell ref="G14:G15"/>
    <mergeCell ref="E12:E13"/>
    <mergeCell ref="F12:F13"/>
    <mergeCell ref="G12:G13"/>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B22:B23"/>
    <mergeCell ref="C22:C23"/>
    <mergeCell ref="D22:D23"/>
    <mergeCell ref="E22:E23"/>
    <mergeCell ref="F22:F23"/>
    <mergeCell ref="E20:E21"/>
    <mergeCell ref="F20:F21"/>
    <mergeCell ref="G20:G21"/>
    <mergeCell ref="H20:H21"/>
    <mergeCell ref="B20:B21"/>
    <mergeCell ref="C20:C21"/>
    <mergeCell ref="D20:D21"/>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33:B34"/>
    <mergeCell ref="C33:C34"/>
    <mergeCell ref="D33:D34"/>
    <mergeCell ref="E33:E34"/>
    <mergeCell ref="F33:F34"/>
    <mergeCell ref="G33:G34"/>
    <mergeCell ref="H33:H34"/>
    <mergeCell ref="I33:I34"/>
    <mergeCell ref="J33:J34"/>
    <mergeCell ref="B35:B36"/>
    <mergeCell ref="C35:C36"/>
    <mergeCell ref="D35:D36"/>
    <mergeCell ref="E35:E36"/>
    <mergeCell ref="F35:F36"/>
    <mergeCell ref="G35:G36"/>
    <mergeCell ref="H35:H36"/>
    <mergeCell ref="I35:I36"/>
    <mergeCell ref="J35:J36"/>
    <mergeCell ref="B39:B40"/>
    <mergeCell ref="C39:C40"/>
    <mergeCell ref="D39:D40"/>
    <mergeCell ref="E39:E40"/>
    <mergeCell ref="F39:F40"/>
    <mergeCell ref="B37:B38"/>
    <mergeCell ref="C37:C38"/>
    <mergeCell ref="D37:D38"/>
    <mergeCell ref="E37:E38"/>
    <mergeCell ref="G41:G42"/>
    <mergeCell ref="H41:H42"/>
    <mergeCell ref="I41:I42"/>
    <mergeCell ref="J41:J42"/>
    <mergeCell ref="F37:F38"/>
    <mergeCell ref="G37:G38"/>
    <mergeCell ref="H37:H38"/>
    <mergeCell ref="I37:I38"/>
    <mergeCell ref="J37:J38"/>
    <mergeCell ref="G39:G40"/>
    <mergeCell ref="H39:H40"/>
    <mergeCell ref="I39:I40"/>
    <mergeCell ref="J39:J40"/>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s>
  <phoneticPr fontId="3"/>
  <pageMargins left="0.59055118110236227" right="0" top="0.59055118110236227" bottom="0" header="0.31496062992125984" footer="0.31496062992125984"/>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9"/>
  <sheetViews>
    <sheetView zoomScaleNormal="100" workbookViewId="0">
      <selection sqref="A1:J1"/>
    </sheetView>
  </sheetViews>
  <sheetFormatPr defaultRowHeight="13.5"/>
  <cols>
    <col min="1" max="1" width="4.625" style="41" customWidth="1"/>
    <col min="2" max="2" width="18.125" style="41" customWidth="1"/>
    <col min="3" max="10" width="8.625" style="41" customWidth="1"/>
    <col min="11" max="16384" width="9" style="41"/>
  </cols>
  <sheetData>
    <row r="1" spans="1:10" ht="17.25">
      <c r="A1" s="115" t="s">
        <v>122</v>
      </c>
      <c r="B1" s="115"/>
      <c r="C1" s="115"/>
      <c r="D1" s="115"/>
      <c r="E1" s="115"/>
      <c r="F1" s="115"/>
      <c r="G1" s="115"/>
      <c r="H1" s="115"/>
      <c r="I1" s="115"/>
      <c r="J1" s="115"/>
    </row>
    <row r="2" spans="1:10">
      <c r="A2" s="42"/>
      <c r="B2" s="42"/>
      <c r="C2" s="42"/>
      <c r="D2" s="42"/>
      <c r="E2" s="42"/>
      <c r="F2" s="42"/>
      <c r="G2" s="42"/>
      <c r="H2" s="42"/>
      <c r="I2" s="43" t="s">
        <v>1</v>
      </c>
      <c r="J2" s="44"/>
    </row>
    <row r="3" spans="1:10">
      <c r="A3" s="45"/>
      <c r="B3" s="61"/>
      <c r="C3" s="47" t="s">
        <v>2</v>
      </c>
      <c r="D3" s="48"/>
      <c r="E3" s="48"/>
      <c r="F3" s="48"/>
      <c r="G3" s="48"/>
      <c r="H3" s="48"/>
      <c r="I3" s="49"/>
      <c r="J3" s="116" t="s">
        <v>83</v>
      </c>
    </row>
    <row r="4" spans="1:10">
      <c r="A4" s="50"/>
      <c r="B4" s="51"/>
      <c r="C4" s="52" t="s">
        <v>84</v>
      </c>
      <c r="D4" s="53" t="s">
        <v>64</v>
      </c>
      <c r="E4" s="52" t="s">
        <v>85</v>
      </c>
      <c r="F4" s="52" t="s">
        <v>43</v>
      </c>
      <c r="G4" s="52" t="s">
        <v>87</v>
      </c>
      <c r="H4" s="52" t="s">
        <v>88</v>
      </c>
      <c r="I4" s="52" t="s">
        <v>89</v>
      </c>
      <c r="J4" s="117"/>
    </row>
    <row r="5" spans="1:10">
      <c r="A5" s="50"/>
      <c r="B5" s="54"/>
      <c r="C5" s="55"/>
      <c r="D5" s="62"/>
      <c r="E5" s="55"/>
      <c r="F5" s="55"/>
      <c r="G5" s="55"/>
      <c r="H5" s="55"/>
      <c r="I5" s="55"/>
      <c r="J5" s="118"/>
    </row>
    <row r="6" spans="1:10">
      <c r="A6" s="119" t="s">
        <v>10</v>
      </c>
      <c r="B6" s="103" t="s">
        <v>11</v>
      </c>
      <c r="C6" s="95" t="s">
        <v>91</v>
      </c>
      <c r="D6" s="122">
        <v>507</v>
      </c>
      <c r="E6" s="88" t="s">
        <v>79</v>
      </c>
      <c r="F6" s="88">
        <v>318</v>
      </c>
      <c r="G6" s="88" t="s">
        <v>124</v>
      </c>
      <c r="H6" s="88">
        <v>9618</v>
      </c>
      <c r="I6" s="88">
        <f>SUM(C6:H7)</f>
        <v>10443</v>
      </c>
      <c r="J6" s="88">
        <v>3093</v>
      </c>
    </row>
    <row r="7" spans="1:10">
      <c r="A7" s="120"/>
      <c r="B7" s="101"/>
      <c r="C7" s="95"/>
      <c r="D7" s="114"/>
      <c r="E7" s="95"/>
      <c r="F7" s="95"/>
      <c r="G7" s="95"/>
      <c r="H7" s="95"/>
      <c r="I7" s="95"/>
      <c r="J7" s="95"/>
    </row>
    <row r="8" spans="1:10">
      <c r="A8" s="120"/>
      <c r="B8" s="101" t="s">
        <v>12</v>
      </c>
      <c r="C8" s="95" t="s">
        <v>91</v>
      </c>
      <c r="D8" s="114">
        <v>7091</v>
      </c>
      <c r="E8" s="95" t="s">
        <v>79</v>
      </c>
      <c r="F8" s="95">
        <v>607</v>
      </c>
      <c r="G8" s="95">
        <v>126</v>
      </c>
      <c r="H8" s="95">
        <v>1128</v>
      </c>
      <c r="I8" s="95">
        <f>SUM(C8:H9)</f>
        <v>8952</v>
      </c>
      <c r="J8" s="95">
        <v>4381</v>
      </c>
    </row>
    <row r="9" spans="1:10">
      <c r="A9" s="120"/>
      <c r="B9" s="101"/>
      <c r="C9" s="95"/>
      <c r="D9" s="114"/>
      <c r="E9" s="95"/>
      <c r="F9" s="95"/>
      <c r="G9" s="95"/>
      <c r="H9" s="95"/>
      <c r="I9" s="95"/>
      <c r="J9" s="95"/>
    </row>
    <row r="10" spans="1:10">
      <c r="A10" s="120"/>
      <c r="B10" s="101" t="s">
        <v>92</v>
      </c>
      <c r="C10" s="95" t="s">
        <v>91</v>
      </c>
      <c r="D10" s="114">
        <v>826</v>
      </c>
      <c r="E10" s="95" t="s">
        <v>79</v>
      </c>
      <c r="F10" s="95">
        <v>440</v>
      </c>
      <c r="G10" s="95">
        <v>53</v>
      </c>
      <c r="H10" s="95" t="s">
        <v>101</v>
      </c>
      <c r="I10" s="95">
        <f>SUM(C10:H11)</f>
        <v>1319</v>
      </c>
      <c r="J10" s="95">
        <v>557</v>
      </c>
    </row>
    <row r="11" spans="1:10">
      <c r="A11" s="120"/>
      <c r="B11" s="101"/>
      <c r="C11" s="95"/>
      <c r="D11" s="114"/>
      <c r="E11" s="95"/>
      <c r="F11" s="95"/>
      <c r="G11" s="95"/>
      <c r="H11" s="95"/>
      <c r="I11" s="95"/>
      <c r="J11" s="95"/>
    </row>
    <row r="12" spans="1:10">
      <c r="A12" s="120"/>
      <c r="B12" s="113" t="s">
        <v>14</v>
      </c>
      <c r="C12" s="111" t="s">
        <v>91</v>
      </c>
      <c r="D12" s="114" t="s">
        <v>124</v>
      </c>
      <c r="E12" s="95" t="s">
        <v>79</v>
      </c>
      <c r="F12" s="95" t="s">
        <v>79</v>
      </c>
      <c r="G12" s="95" t="s">
        <v>79</v>
      </c>
      <c r="H12" s="95" t="s">
        <v>79</v>
      </c>
      <c r="I12" s="95" t="s">
        <v>124</v>
      </c>
      <c r="J12" s="95">
        <v>4</v>
      </c>
    </row>
    <row r="13" spans="1:10">
      <c r="A13" s="120"/>
      <c r="B13" s="113"/>
      <c r="C13" s="111"/>
      <c r="D13" s="114"/>
      <c r="E13" s="95"/>
      <c r="F13" s="95"/>
      <c r="G13" s="95"/>
      <c r="H13" s="95"/>
      <c r="I13" s="95"/>
      <c r="J13" s="95"/>
    </row>
    <row r="14" spans="1:10">
      <c r="A14" s="120"/>
      <c r="B14" s="109" t="s">
        <v>0</v>
      </c>
      <c r="C14" s="111" t="s">
        <v>91</v>
      </c>
      <c r="D14" s="114">
        <f>SUM(D6:D13)</f>
        <v>8424</v>
      </c>
      <c r="E14" s="114" t="s">
        <v>101</v>
      </c>
      <c r="F14" s="95">
        <f>SUM(F6:F13)</f>
        <v>1365</v>
      </c>
      <c r="G14" s="95">
        <f t="shared" ref="G14" si="0">SUM(G6:G13)</f>
        <v>179</v>
      </c>
      <c r="H14" s="95">
        <f>SUM(H6:H13)</f>
        <v>10746</v>
      </c>
      <c r="I14" s="95">
        <f>SUM(I6:I13)</f>
        <v>20714</v>
      </c>
      <c r="J14" s="95">
        <f>SUM(J6:J13)</f>
        <v>8035</v>
      </c>
    </row>
    <row r="15" spans="1:10">
      <c r="A15" s="121"/>
      <c r="B15" s="110"/>
      <c r="C15" s="112"/>
      <c r="D15" s="123"/>
      <c r="E15" s="123"/>
      <c r="F15" s="89"/>
      <c r="G15" s="89"/>
      <c r="H15" s="89"/>
      <c r="I15" s="89"/>
      <c r="J15" s="89"/>
    </row>
    <row r="16" spans="1:10">
      <c r="A16" s="105" t="s">
        <v>80</v>
      </c>
      <c r="B16" s="108" t="s">
        <v>15</v>
      </c>
      <c r="C16" s="88">
        <v>3579</v>
      </c>
      <c r="D16" s="122">
        <v>183606</v>
      </c>
      <c r="E16" s="88">
        <v>2041</v>
      </c>
      <c r="F16" s="88">
        <v>136443</v>
      </c>
      <c r="G16" s="88">
        <v>6662</v>
      </c>
      <c r="H16" s="88">
        <v>49601</v>
      </c>
      <c r="I16" s="95">
        <f>SUM(C16:H17)</f>
        <v>381932</v>
      </c>
      <c r="J16" s="126">
        <v>238580</v>
      </c>
    </row>
    <row r="17" spans="1:13">
      <c r="A17" s="106"/>
      <c r="B17" s="93"/>
      <c r="C17" s="95"/>
      <c r="D17" s="114"/>
      <c r="E17" s="95"/>
      <c r="F17" s="95"/>
      <c r="G17" s="95"/>
      <c r="H17" s="95"/>
      <c r="I17" s="95"/>
      <c r="J17" s="124"/>
    </row>
    <row r="18" spans="1:13">
      <c r="A18" s="106"/>
      <c r="B18" s="101" t="s">
        <v>16</v>
      </c>
      <c r="C18" s="95">
        <v>9832</v>
      </c>
      <c r="D18" s="114">
        <v>165204</v>
      </c>
      <c r="E18" s="95">
        <v>43396</v>
      </c>
      <c r="F18" s="95">
        <v>61272</v>
      </c>
      <c r="G18" s="95">
        <v>4216</v>
      </c>
      <c r="H18" s="95">
        <v>8611</v>
      </c>
      <c r="I18" s="95">
        <f>SUM(C18:H19)</f>
        <v>292531</v>
      </c>
      <c r="J18" s="95">
        <v>147509</v>
      </c>
    </row>
    <row r="19" spans="1:13">
      <c r="A19" s="106"/>
      <c r="B19" s="101"/>
      <c r="C19" s="95"/>
      <c r="D19" s="114"/>
      <c r="E19" s="95"/>
      <c r="F19" s="95"/>
      <c r="G19" s="95"/>
      <c r="H19" s="95"/>
      <c r="I19" s="95"/>
      <c r="J19" s="95"/>
    </row>
    <row r="20" spans="1:13">
      <c r="A20" s="106"/>
      <c r="B20" s="101" t="s">
        <v>0</v>
      </c>
      <c r="C20" s="95">
        <f>SUM(C16:C19)</f>
        <v>13411</v>
      </c>
      <c r="D20" s="114">
        <f>SUM(D16:D19)</f>
        <v>348810</v>
      </c>
      <c r="E20" s="95">
        <f>SUM(E16:E19)</f>
        <v>45437</v>
      </c>
      <c r="F20" s="95">
        <f t="shared" ref="F20:H20" si="1">SUM(F16:F19)</f>
        <v>197715</v>
      </c>
      <c r="G20" s="95">
        <f t="shared" si="1"/>
        <v>10878</v>
      </c>
      <c r="H20" s="95">
        <f t="shared" si="1"/>
        <v>58212</v>
      </c>
      <c r="I20" s="95">
        <f>SUM(I16:I19)</f>
        <v>674463</v>
      </c>
      <c r="J20" s="124">
        <f>SUM(J16:J19)</f>
        <v>386089</v>
      </c>
    </row>
    <row r="21" spans="1:13">
      <c r="A21" s="107"/>
      <c r="B21" s="104"/>
      <c r="C21" s="89"/>
      <c r="D21" s="123"/>
      <c r="E21" s="89"/>
      <c r="F21" s="89"/>
      <c r="G21" s="89"/>
      <c r="H21" s="89"/>
      <c r="I21" s="89"/>
      <c r="J21" s="125"/>
    </row>
    <row r="22" spans="1:13">
      <c r="A22" s="90" t="s">
        <v>93</v>
      </c>
      <c r="B22" s="103" t="s">
        <v>17</v>
      </c>
      <c r="C22" s="88" t="s">
        <v>35</v>
      </c>
      <c r="D22" s="122">
        <v>9981</v>
      </c>
      <c r="E22" s="88" t="s">
        <v>33</v>
      </c>
      <c r="F22" s="88">
        <v>21708</v>
      </c>
      <c r="G22" s="88" t="s">
        <v>33</v>
      </c>
      <c r="H22" s="88">
        <v>162</v>
      </c>
      <c r="I22" s="95">
        <f>SUM(C22:H23)</f>
        <v>31851</v>
      </c>
      <c r="J22" s="88">
        <v>24796</v>
      </c>
    </row>
    <row r="23" spans="1:13">
      <c r="A23" s="91"/>
      <c r="B23" s="101"/>
      <c r="C23" s="95"/>
      <c r="D23" s="114"/>
      <c r="E23" s="95"/>
      <c r="F23" s="95"/>
      <c r="G23" s="95"/>
      <c r="H23" s="95"/>
      <c r="I23" s="95"/>
      <c r="J23" s="95"/>
      <c r="M23" s="77"/>
    </row>
    <row r="24" spans="1:13">
      <c r="A24" s="91"/>
      <c r="B24" s="101" t="s">
        <v>18</v>
      </c>
      <c r="C24" s="95" t="s">
        <v>33</v>
      </c>
      <c r="D24" s="114">
        <v>43582</v>
      </c>
      <c r="E24" s="95">
        <v>8361</v>
      </c>
      <c r="F24" s="95">
        <v>25057</v>
      </c>
      <c r="G24" s="95">
        <v>88</v>
      </c>
      <c r="H24" s="95">
        <v>214</v>
      </c>
      <c r="I24" s="95">
        <f>SUM(C24:H25)</f>
        <v>77302</v>
      </c>
      <c r="J24" s="95">
        <v>38452</v>
      </c>
    </row>
    <row r="25" spans="1:13">
      <c r="A25" s="91"/>
      <c r="B25" s="102"/>
      <c r="C25" s="99"/>
      <c r="D25" s="127"/>
      <c r="E25" s="99"/>
      <c r="F25" s="99"/>
      <c r="G25" s="99"/>
      <c r="H25" s="99"/>
      <c r="I25" s="95"/>
      <c r="J25" s="99"/>
    </row>
    <row r="26" spans="1:13">
      <c r="A26" s="91"/>
      <c r="B26" s="57" t="s">
        <v>53</v>
      </c>
      <c r="C26" s="58">
        <v>5</v>
      </c>
      <c r="D26" s="59">
        <v>2261</v>
      </c>
      <c r="E26" s="79">
        <v>12372</v>
      </c>
      <c r="F26" s="58">
        <v>3462</v>
      </c>
      <c r="G26" s="58">
        <v>426</v>
      </c>
      <c r="H26" s="58">
        <v>71100</v>
      </c>
      <c r="I26" s="58">
        <f>SUM(C26:H26)</f>
        <v>89626</v>
      </c>
      <c r="J26" s="58">
        <v>36024</v>
      </c>
    </row>
    <row r="27" spans="1:13">
      <c r="A27" s="91"/>
      <c r="B27" s="57" t="s">
        <v>54</v>
      </c>
      <c r="C27" s="58">
        <v>8</v>
      </c>
      <c r="D27" s="59">
        <v>676</v>
      </c>
      <c r="E27" s="79" t="s">
        <v>33</v>
      </c>
      <c r="F27" s="58">
        <v>1086</v>
      </c>
      <c r="G27" s="58">
        <v>96</v>
      </c>
      <c r="H27" s="58">
        <v>15560</v>
      </c>
      <c r="I27" s="58">
        <f t="shared" ref="I27:I30" si="2">SUM(C27:H27)</f>
        <v>17426</v>
      </c>
      <c r="J27" s="58">
        <v>7961</v>
      </c>
    </row>
    <row r="28" spans="1:13">
      <c r="A28" s="91"/>
      <c r="B28" s="57" t="s">
        <v>55</v>
      </c>
      <c r="C28" s="58" t="s">
        <v>124</v>
      </c>
      <c r="D28" s="59">
        <v>40</v>
      </c>
      <c r="E28" s="79" t="s">
        <v>33</v>
      </c>
      <c r="F28" s="58">
        <v>965</v>
      </c>
      <c r="G28" s="58" t="s">
        <v>33</v>
      </c>
      <c r="H28" s="58">
        <v>112</v>
      </c>
      <c r="I28" s="58">
        <f t="shared" si="2"/>
        <v>1117</v>
      </c>
      <c r="J28" s="58">
        <v>202</v>
      </c>
    </row>
    <row r="29" spans="1:13">
      <c r="A29" s="91"/>
      <c r="B29" s="57" t="s">
        <v>56</v>
      </c>
      <c r="C29" s="58">
        <v>3626</v>
      </c>
      <c r="D29" s="59">
        <v>6044</v>
      </c>
      <c r="E29" s="79">
        <v>8320</v>
      </c>
      <c r="F29" s="58">
        <v>6325</v>
      </c>
      <c r="G29" s="58">
        <v>8937</v>
      </c>
      <c r="H29" s="58">
        <v>69848</v>
      </c>
      <c r="I29" s="58">
        <f t="shared" si="2"/>
        <v>103100</v>
      </c>
      <c r="J29" s="58">
        <v>64743</v>
      </c>
    </row>
    <row r="30" spans="1:13">
      <c r="A30" s="91"/>
      <c r="B30" s="60" t="s">
        <v>81</v>
      </c>
      <c r="C30" s="79">
        <v>326</v>
      </c>
      <c r="D30" s="78">
        <v>3838</v>
      </c>
      <c r="E30" s="79">
        <v>2805</v>
      </c>
      <c r="F30" s="79">
        <v>6318</v>
      </c>
      <c r="G30" s="79">
        <v>5816</v>
      </c>
      <c r="H30" s="79">
        <v>3959</v>
      </c>
      <c r="I30" s="58">
        <f t="shared" si="2"/>
        <v>23062</v>
      </c>
      <c r="J30" s="79">
        <v>14914</v>
      </c>
    </row>
    <row r="31" spans="1:13">
      <c r="A31" s="91"/>
      <c r="B31" s="96" t="s">
        <v>58</v>
      </c>
      <c r="C31" s="95">
        <f>SUM(C26:C30)</f>
        <v>3965</v>
      </c>
      <c r="D31" s="114">
        <f>SUM(D26:D30)</f>
        <v>12859</v>
      </c>
      <c r="E31" s="95">
        <f>SUM(E26:E30)</f>
        <v>23497</v>
      </c>
      <c r="F31" s="95">
        <f t="shared" ref="F31:H31" si="3">SUM(F26:F30)</f>
        <v>18156</v>
      </c>
      <c r="G31" s="95">
        <f t="shared" si="3"/>
        <v>15275</v>
      </c>
      <c r="H31" s="95">
        <f t="shared" si="3"/>
        <v>160579</v>
      </c>
      <c r="I31" s="95">
        <f>SUM(C31:H32)</f>
        <v>234331</v>
      </c>
      <c r="J31" s="95">
        <f>SUM(J26:J30)</f>
        <v>123844</v>
      </c>
    </row>
    <row r="32" spans="1:13">
      <c r="A32" s="91"/>
      <c r="B32" s="100"/>
      <c r="C32" s="99"/>
      <c r="D32" s="127"/>
      <c r="E32" s="99"/>
      <c r="F32" s="99"/>
      <c r="G32" s="99"/>
      <c r="H32" s="99"/>
      <c r="I32" s="99"/>
      <c r="J32" s="99"/>
    </row>
    <row r="33" spans="1:10">
      <c r="A33" s="91"/>
      <c r="B33" s="97" t="s">
        <v>20</v>
      </c>
      <c r="C33" s="98" t="s">
        <v>33</v>
      </c>
      <c r="D33" s="128">
        <v>32121</v>
      </c>
      <c r="E33" s="98" t="s">
        <v>33</v>
      </c>
      <c r="F33" s="98">
        <v>18746</v>
      </c>
      <c r="G33" s="98" t="s">
        <v>33</v>
      </c>
      <c r="H33" s="98" t="s">
        <v>33</v>
      </c>
      <c r="I33" s="98">
        <f>SUM(C33:H34)</f>
        <v>50867</v>
      </c>
      <c r="J33" s="98">
        <v>31722</v>
      </c>
    </row>
    <row r="34" spans="1:10">
      <c r="A34" s="91"/>
      <c r="B34" s="93"/>
      <c r="C34" s="95"/>
      <c r="D34" s="114"/>
      <c r="E34" s="95"/>
      <c r="F34" s="95"/>
      <c r="G34" s="95"/>
      <c r="H34" s="95"/>
      <c r="I34" s="95"/>
      <c r="J34" s="95"/>
    </row>
    <row r="35" spans="1:10">
      <c r="A35" s="91"/>
      <c r="B35" s="93" t="s">
        <v>21</v>
      </c>
      <c r="C35" s="95" t="s">
        <v>34</v>
      </c>
      <c r="D35" s="114" t="s">
        <v>34</v>
      </c>
      <c r="E35" s="95" t="s">
        <v>34</v>
      </c>
      <c r="F35" s="95">
        <v>45679</v>
      </c>
      <c r="G35" s="95" t="s">
        <v>34</v>
      </c>
      <c r="H35" s="95" t="s">
        <v>34</v>
      </c>
      <c r="I35" s="95">
        <f t="shared" ref="I35" si="4">SUM(C35:H36)</f>
        <v>45679</v>
      </c>
      <c r="J35" s="95">
        <v>33657</v>
      </c>
    </row>
    <row r="36" spans="1:10">
      <c r="A36" s="91"/>
      <c r="B36" s="93"/>
      <c r="C36" s="95"/>
      <c r="D36" s="114"/>
      <c r="E36" s="95"/>
      <c r="F36" s="95"/>
      <c r="G36" s="95"/>
      <c r="H36" s="95"/>
      <c r="I36" s="95"/>
      <c r="J36" s="95"/>
    </row>
    <row r="37" spans="1:10">
      <c r="A37" s="91"/>
      <c r="B37" s="93" t="s">
        <v>22</v>
      </c>
      <c r="C37" s="95">
        <v>17253</v>
      </c>
      <c r="D37" s="114">
        <v>6289</v>
      </c>
      <c r="E37" s="95">
        <v>5547</v>
      </c>
      <c r="F37" s="95">
        <v>5573</v>
      </c>
      <c r="G37" s="95">
        <v>115541</v>
      </c>
      <c r="H37" s="95">
        <v>269343</v>
      </c>
      <c r="I37" s="95">
        <f t="shared" ref="I37" si="5">SUM(C37:H38)</f>
        <v>419546</v>
      </c>
      <c r="J37" s="95">
        <v>188488</v>
      </c>
    </row>
    <row r="38" spans="1:10">
      <c r="A38" s="91"/>
      <c r="B38" s="93"/>
      <c r="C38" s="95"/>
      <c r="D38" s="114"/>
      <c r="E38" s="95"/>
      <c r="F38" s="95"/>
      <c r="G38" s="95"/>
      <c r="H38" s="95"/>
      <c r="I38" s="95"/>
      <c r="J38" s="95"/>
    </row>
    <row r="39" spans="1:10">
      <c r="A39" s="91"/>
      <c r="B39" s="96" t="s">
        <v>24</v>
      </c>
      <c r="C39" s="95" t="s">
        <v>33</v>
      </c>
      <c r="D39" s="114">
        <v>331</v>
      </c>
      <c r="E39" s="95">
        <v>597</v>
      </c>
      <c r="F39" s="95">
        <v>7774</v>
      </c>
      <c r="G39" s="95">
        <v>121</v>
      </c>
      <c r="H39" s="95">
        <v>322</v>
      </c>
      <c r="I39" s="95">
        <f t="shared" ref="I39" si="6">SUM(C39:H40)</f>
        <v>9145</v>
      </c>
      <c r="J39" s="95">
        <v>4524</v>
      </c>
    </row>
    <row r="40" spans="1:10">
      <c r="A40" s="91"/>
      <c r="B40" s="96"/>
      <c r="C40" s="95"/>
      <c r="D40" s="114"/>
      <c r="E40" s="95"/>
      <c r="F40" s="95"/>
      <c r="G40" s="95"/>
      <c r="H40" s="95"/>
      <c r="I40" s="95"/>
      <c r="J40" s="95"/>
    </row>
    <row r="41" spans="1:10">
      <c r="A41" s="91"/>
      <c r="B41" s="93" t="s">
        <v>0</v>
      </c>
      <c r="C41" s="95">
        <f>SUM(C22:C25,C31,C33:C40)</f>
        <v>21218</v>
      </c>
      <c r="D41" s="95">
        <f>SUM(D22:D25,D31,D33:D40)</f>
        <v>105163</v>
      </c>
      <c r="E41" s="95">
        <f t="shared" ref="E41:J41" si="7">SUM(E22:E25,E31,E33:E40)</f>
        <v>38002</v>
      </c>
      <c r="F41" s="95">
        <f t="shared" si="7"/>
        <v>142693</v>
      </c>
      <c r="G41" s="95">
        <f t="shared" si="7"/>
        <v>131025</v>
      </c>
      <c r="H41" s="95">
        <f t="shared" si="7"/>
        <v>430620</v>
      </c>
      <c r="I41" s="95">
        <f>SUM(I22:I25,I31,I33:I40)</f>
        <v>868721</v>
      </c>
      <c r="J41" s="95">
        <f t="shared" si="7"/>
        <v>445483</v>
      </c>
    </row>
    <row r="42" spans="1:10">
      <c r="A42" s="92"/>
      <c r="B42" s="94"/>
      <c r="C42" s="89"/>
      <c r="D42" s="89"/>
      <c r="E42" s="89"/>
      <c r="F42" s="89"/>
      <c r="G42" s="89"/>
      <c r="H42" s="89"/>
      <c r="I42" s="89"/>
      <c r="J42" s="89"/>
    </row>
    <row r="43" spans="1:10">
      <c r="A43" s="84" t="s">
        <v>25</v>
      </c>
      <c r="B43" s="85"/>
      <c r="C43" s="88">
        <f t="shared" ref="C43" si="8">SUM(C14,C20,C41)</f>
        <v>34629</v>
      </c>
      <c r="D43" s="88">
        <f>SUM(D14,D20,D41)</f>
        <v>462397</v>
      </c>
      <c r="E43" s="122">
        <f t="shared" ref="E43:J43" si="9">SUM(E14,E20,E41)</f>
        <v>83439</v>
      </c>
      <c r="F43" s="122">
        <f t="shared" si="9"/>
        <v>341773</v>
      </c>
      <c r="G43" s="122">
        <f t="shared" si="9"/>
        <v>142082</v>
      </c>
      <c r="H43" s="122">
        <f t="shared" si="9"/>
        <v>499578</v>
      </c>
      <c r="I43" s="122">
        <f>SUM(I14,I20,I41)</f>
        <v>1563898</v>
      </c>
      <c r="J43" s="126">
        <f t="shared" si="9"/>
        <v>839607</v>
      </c>
    </row>
    <row r="44" spans="1:10">
      <c r="A44" s="86"/>
      <c r="B44" s="87"/>
      <c r="C44" s="89"/>
      <c r="D44" s="89"/>
      <c r="E44" s="123"/>
      <c r="F44" s="123"/>
      <c r="G44" s="123"/>
      <c r="H44" s="123"/>
      <c r="I44" s="123"/>
      <c r="J44" s="125"/>
    </row>
    <row r="45" spans="1:10">
      <c r="A45" s="84" t="s">
        <v>59</v>
      </c>
      <c r="B45" s="85"/>
      <c r="C45" s="88" t="s">
        <v>30</v>
      </c>
      <c r="D45" s="114" t="s">
        <v>30</v>
      </c>
      <c r="E45" s="88" t="s">
        <v>30</v>
      </c>
      <c r="F45" s="88" t="s">
        <v>30</v>
      </c>
      <c r="G45" s="88">
        <v>3825</v>
      </c>
      <c r="H45" s="88">
        <v>75</v>
      </c>
      <c r="I45" s="88">
        <f>G45+H45</f>
        <v>3900</v>
      </c>
      <c r="J45" s="88">
        <v>1831</v>
      </c>
    </row>
    <row r="46" spans="1:10">
      <c r="A46" s="86"/>
      <c r="B46" s="87"/>
      <c r="C46" s="89"/>
      <c r="D46" s="123"/>
      <c r="E46" s="89"/>
      <c r="F46" s="89"/>
      <c r="G46" s="89"/>
      <c r="H46" s="89"/>
      <c r="I46" s="89"/>
      <c r="J46" s="89"/>
    </row>
    <row r="47" spans="1:10">
      <c r="A47" s="63"/>
      <c r="B47" s="64"/>
      <c r="C47" s="65" t="s">
        <v>26</v>
      </c>
      <c r="D47" s="63"/>
      <c r="E47" s="63"/>
      <c r="F47" s="63"/>
      <c r="G47" s="63"/>
      <c r="H47" s="63"/>
      <c r="I47" s="63"/>
      <c r="J47" s="63"/>
    </row>
    <row r="48" spans="1:10">
      <c r="A48" s="42"/>
      <c r="B48" s="66"/>
      <c r="C48" s="67" t="s">
        <v>27</v>
      </c>
      <c r="D48" s="42"/>
      <c r="E48" s="42"/>
      <c r="F48" s="42"/>
      <c r="G48" s="42"/>
      <c r="H48" s="42"/>
      <c r="I48" s="42"/>
      <c r="J48" s="68"/>
    </row>
    <row r="49" spans="1:10">
      <c r="A49" s="69"/>
      <c r="B49" s="69"/>
      <c r="C49" s="70" t="s">
        <v>28</v>
      </c>
      <c r="D49" s="69"/>
      <c r="E49" s="69"/>
      <c r="F49" s="69"/>
      <c r="G49" s="69"/>
      <c r="H49" s="69"/>
      <c r="I49" s="69"/>
      <c r="J49" s="68"/>
    </row>
  </sheetData>
  <mergeCells count="167">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 ref="G41:G42"/>
    <mergeCell ref="H41:H42"/>
    <mergeCell ref="I41:I42"/>
    <mergeCell ref="J41:J42"/>
    <mergeCell ref="F37:F38"/>
    <mergeCell ref="G37:G38"/>
    <mergeCell ref="H37:H38"/>
    <mergeCell ref="I37:I38"/>
    <mergeCell ref="J37:J38"/>
    <mergeCell ref="G39:G40"/>
    <mergeCell ref="H39:H40"/>
    <mergeCell ref="I39:I40"/>
    <mergeCell ref="J39:J40"/>
    <mergeCell ref="B39:B40"/>
    <mergeCell ref="C39:C40"/>
    <mergeCell ref="D39:D40"/>
    <mergeCell ref="E39:E40"/>
    <mergeCell ref="F39:F40"/>
    <mergeCell ref="B37:B38"/>
    <mergeCell ref="C37:C38"/>
    <mergeCell ref="D37:D38"/>
    <mergeCell ref="E37:E38"/>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22:B23"/>
    <mergeCell ref="C22:C23"/>
    <mergeCell ref="D22:D23"/>
    <mergeCell ref="E22:E23"/>
    <mergeCell ref="F22:F23"/>
    <mergeCell ref="E20:E21"/>
    <mergeCell ref="F20:F21"/>
    <mergeCell ref="G20:G21"/>
    <mergeCell ref="H20:H21"/>
    <mergeCell ref="B20:B21"/>
    <mergeCell ref="C20:C21"/>
    <mergeCell ref="D20:D21"/>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H14:H15"/>
    <mergeCell ref="H12:H13"/>
    <mergeCell ref="I12:I13"/>
    <mergeCell ref="J12:J13"/>
    <mergeCell ref="B14:B15"/>
    <mergeCell ref="C14:C15"/>
    <mergeCell ref="D14:D15"/>
    <mergeCell ref="E14:E15"/>
    <mergeCell ref="F14:F15"/>
    <mergeCell ref="G14:G15"/>
    <mergeCell ref="E12:E13"/>
    <mergeCell ref="F12:F13"/>
    <mergeCell ref="G12:G13"/>
    <mergeCell ref="B12:B13"/>
    <mergeCell ref="C12:C13"/>
    <mergeCell ref="D12:D13"/>
    <mergeCell ref="H8:H9"/>
    <mergeCell ref="I8:I9"/>
    <mergeCell ref="J8:J9"/>
    <mergeCell ref="E10:E11"/>
    <mergeCell ref="F10:F11"/>
    <mergeCell ref="G10:G11"/>
    <mergeCell ref="B10:B11"/>
    <mergeCell ref="C10:C11"/>
    <mergeCell ref="D10:D11"/>
    <mergeCell ref="H10:H11"/>
    <mergeCell ref="I10:I11"/>
    <mergeCell ref="J10:J11"/>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s>
  <phoneticPr fontId="3"/>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Normal="100" workbookViewId="0">
      <selection sqref="A1:J1"/>
    </sheetView>
  </sheetViews>
  <sheetFormatPr defaultRowHeight="13.5"/>
  <cols>
    <col min="1" max="1" width="4.625" style="41" customWidth="1"/>
    <col min="2" max="2" width="18.125" style="41" customWidth="1"/>
    <col min="3" max="10" width="8.625" style="41" customWidth="1"/>
    <col min="11" max="16384" width="9" style="41"/>
  </cols>
  <sheetData>
    <row r="1" spans="1:10" ht="17.25">
      <c r="A1" s="115" t="s">
        <v>121</v>
      </c>
      <c r="B1" s="115"/>
      <c r="C1" s="115"/>
      <c r="D1" s="115"/>
      <c r="E1" s="115"/>
      <c r="F1" s="115"/>
      <c r="G1" s="115"/>
      <c r="H1" s="115"/>
      <c r="I1" s="115"/>
      <c r="J1" s="115"/>
    </row>
    <row r="2" spans="1:10">
      <c r="A2" s="42"/>
      <c r="B2" s="42"/>
      <c r="C2" s="42"/>
      <c r="D2" s="42"/>
      <c r="E2" s="42"/>
      <c r="F2" s="42"/>
      <c r="G2" s="42"/>
      <c r="H2" s="42"/>
      <c r="I2" s="43" t="s">
        <v>1</v>
      </c>
      <c r="J2" s="44"/>
    </row>
    <row r="3" spans="1:10">
      <c r="A3" s="45"/>
      <c r="B3" s="61"/>
      <c r="C3" s="47" t="s">
        <v>2</v>
      </c>
      <c r="D3" s="48"/>
      <c r="E3" s="48"/>
      <c r="F3" s="48"/>
      <c r="G3" s="48"/>
      <c r="H3" s="48"/>
      <c r="I3" s="49"/>
      <c r="J3" s="116" t="s">
        <v>83</v>
      </c>
    </row>
    <row r="4" spans="1:10">
      <c r="A4" s="50"/>
      <c r="B4" s="51"/>
      <c r="C4" s="52" t="s">
        <v>84</v>
      </c>
      <c r="D4" s="53" t="s">
        <v>64</v>
      </c>
      <c r="E4" s="52" t="s">
        <v>85</v>
      </c>
      <c r="F4" s="52" t="s">
        <v>43</v>
      </c>
      <c r="G4" s="52" t="s">
        <v>87</v>
      </c>
      <c r="H4" s="52" t="s">
        <v>88</v>
      </c>
      <c r="I4" s="52" t="s">
        <v>89</v>
      </c>
      <c r="J4" s="117"/>
    </row>
    <row r="5" spans="1:10">
      <c r="A5" s="50"/>
      <c r="B5" s="54"/>
      <c r="C5" s="55"/>
      <c r="D5" s="62"/>
      <c r="E5" s="55"/>
      <c r="F5" s="55"/>
      <c r="G5" s="55"/>
      <c r="H5" s="55"/>
      <c r="I5" s="55"/>
      <c r="J5" s="118"/>
    </row>
    <row r="6" spans="1:10">
      <c r="A6" s="119" t="s">
        <v>10</v>
      </c>
      <c r="B6" s="103" t="s">
        <v>11</v>
      </c>
      <c r="C6" s="95" t="s">
        <v>91</v>
      </c>
      <c r="D6" s="122">
        <v>679</v>
      </c>
      <c r="E6" s="88" t="s">
        <v>124</v>
      </c>
      <c r="F6" s="88">
        <v>259</v>
      </c>
      <c r="G6" s="88">
        <v>1</v>
      </c>
      <c r="H6" s="88">
        <v>8544</v>
      </c>
      <c r="I6" s="88">
        <f>SUM(C6:H7)</f>
        <v>9483</v>
      </c>
      <c r="J6" s="88">
        <v>2393</v>
      </c>
    </row>
    <row r="7" spans="1:10">
      <c r="A7" s="120"/>
      <c r="B7" s="101"/>
      <c r="C7" s="95"/>
      <c r="D7" s="114"/>
      <c r="E7" s="95"/>
      <c r="F7" s="95"/>
      <c r="G7" s="95"/>
      <c r="H7" s="95"/>
      <c r="I7" s="95"/>
      <c r="J7" s="95"/>
    </row>
    <row r="8" spans="1:10">
      <c r="A8" s="120"/>
      <c r="B8" s="101" t="s">
        <v>12</v>
      </c>
      <c r="C8" s="95" t="s">
        <v>91</v>
      </c>
      <c r="D8" s="114">
        <v>7605</v>
      </c>
      <c r="E8" s="95" t="s">
        <v>79</v>
      </c>
      <c r="F8" s="95">
        <v>491</v>
      </c>
      <c r="G8" s="95">
        <v>76</v>
      </c>
      <c r="H8" s="95">
        <v>1707</v>
      </c>
      <c r="I8" s="95">
        <f>SUM(C8:H9)</f>
        <v>9879</v>
      </c>
      <c r="J8" s="95">
        <v>3770</v>
      </c>
    </row>
    <row r="9" spans="1:10">
      <c r="A9" s="120"/>
      <c r="B9" s="101"/>
      <c r="C9" s="95"/>
      <c r="D9" s="114"/>
      <c r="E9" s="95"/>
      <c r="F9" s="95"/>
      <c r="G9" s="95"/>
      <c r="H9" s="95"/>
      <c r="I9" s="95"/>
      <c r="J9" s="95"/>
    </row>
    <row r="10" spans="1:10">
      <c r="A10" s="120"/>
      <c r="B10" s="101" t="s">
        <v>92</v>
      </c>
      <c r="C10" s="95" t="s">
        <v>91</v>
      </c>
      <c r="D10" s="114">
        <v>911</v>
      </c>
      <c r="E10" s="95" t="s">
        <v>79</v>
      </c>
      <c r="F10" s="95">
        <v>421</v>
      </c>
      <c r="G10" s="95">
        <v>57</v>
      </c>
      <c r="H10" s="95" t="s">
        <v>124</v>
      </c>
      <c r="I10" s="95">
        <f>SUM(C10:H11)</f>
        <v>1389</v>
      </c>
      <c r="J10" s="95">
        <v>578</v>
      </c>
    </row>
    <row r="11" spans="1:10">
      <c r="A11" s="120"/>
      <c r="B11" s="101"/>
      <c r="C11" s="95"/>
      <c r="D11" s="114"/>
      <c r="E11" s="95"/>
      <c r="F11" s="95"/>
      <c r="G11" s="95"/>
      <c r="H11" s="95"/>
      <c r="I11" s="95"/>
      <c r="J11" s="95"/>
    </row>
    <row r="12" spans="1:10">
      <c r="A12" s="120"/>
      <c r="B12" s="113" t="s">
        <v>14</v>
      </c>
      <c r="C12" s="111" t="s">
        <v>91</v>
      </c>
      <c r="D12" s="114" t="s">
        <v>124</v>
      </c>
      <c r="E12" s="95" t="s">
        <v>79</v>
      </c>
      <c r="F12" s="95" t="s">
        <v>79</v>
      </c>
      <c r="G12" s="95" t="s">
        <v>79</v>
      </c>
      <c r="H12" s="95" t="s">
        <v>79</v>
      </c>
      <c r="I12" s="95">
        <f>SUM(C12:H13)</f>
        <v>0</v>
      </c>
      <c r="J12" s="95" t="s">
        <v>124</v>
      </c>
    </row>
    <row r="13" spans="1:10">
      <c r="A13" s="120"/>
      <c r="B13" s="113"/>
      <c r="C13" s="111"/>
      <c r="D13" s="114"/>
      <c r="E13" s="95"/>
      <c r="F13" s="95"/>
      <c r="G13" s="95"/>
      <c r="H13" s="95"/>
      <c r="I13" s="95"/>
      <c r="J13" s="95"/>
    </row>
    <row r="14" spans="1:10">
      <c r="A14" s="120"/>
      <c r="B14" s="109" t="s">
        <v>0</v>
      </c>
      <c r="C14" s="111" t="s">
        <v>91</v>
      </c>
      <c r="D14" s="114">
        <f>SUM(D6:D13)</f>
        <v>9195</v>
      </c>
      <c r="E14" s="95" t="s">
        <v>124</v>
      </c>
      <c r="F14" s="95">
        <f>SUM(F6:F13)</f>
        <v>1171</v>
      </c>
      <c r="G14" s="95">
        <f t="shared" ref="G14" si="0">SUM(G6:G13)</f>
        <v>134</v>
      </c>
      <c r="H14" s="95">
        <f>SUM(H6:H13)</f>
        <v>10251</v>
      </c>
      <c r="I14" s="95">
        <f>SUM(I6:I13)</f>
        <v>20751</v>
      </c>
      <c r="J14" s="95">
        <f>SUM(J6:J13)</f>
        <v>6741</v>
      </c>
    </row>
    <row r="15" spans="1:10">
      <c r="A15" s="121"/>
      <c r="B15" s="110"/>
      <c r="C15" s="112"/>
      <c r="D15" s="123"/>
      <c r="E15" s="89"/>
      <c r="F15" s="89"/>
      <c r="G15" s="89"/>
      <c r="H15" s="89"/>
      <c r="I15" s="89"/>
      <c r="J15" s="89"/>
    </row>
    <row r="16" spans="1:10">
      <c r="A16" s="105" t="s">
        <v>80</v>
      </c>
      <c r="B16" s="108" t="s">
        <v>15</v>
      </c>
      <c r="C16" s="88">
        <v>3594</v>
      </c>
      <c r="D16" s="122">
        <v>196438</v>
      </c>
      <c r="E16" s="88">
        <v>1854</v>
      </c>
      <c r="F16" s="88">
        <v>144444</v>
      </c>
      <c r="G16" s="88">
        <v>7042</v>
      </c>
      <c r="H16" s="88">
        <v>49193</v>
      </c>
      <c r="I16" s="95">
        <f>SUM(C16:H17)</f>
        <v>402565</v>
      </c>
      <c r="J16" s="88">
        <v>212593</v>
      </c>
    </row>
    <row r="17" spans="1:13">
      <c r="A17" s="106"/>
      <c r="B17" s="93"/>
      <c r="C17" s="95"/>
      <c r="D17" s="114"/>
      <c r="E17" s="95"/>
      <c r="F17" s="95"/>
      <c r="G17" s="95"/>
      <c r="H17" s="95"/>
      <c r="I17" s="95"/>
      <c r="J17" s="95"/>
    </row>
    <row r="18" spans="1:13">
      <c r="A18" s="106"/>
      <c r="B18" s="101" t="s">
        <v>16</v>
      </c>
      <c r="C18" s="95">
        <v>8660</v>
      </c>
      <c r="D18" s="114">
        <v>176462</v>
      </c>
      <c r="E18" s="95">
        <v>38729</v>
      </c>
      <c r="F18" s="95">
        <v>66181</v>
      </c>
      <c r="G18" s="95">
        <v>7034</v>
      </c>
      <c r="H18" s="95">
        <v>7548</v>
      </c>
      <c r="I18" s="95">
        <f>SUM(C18:H19)</f>
        <v>304614</v>
      </c>
      <c r="J18" s="95">
        <v>129143</v>
      </c>
    </row>
    <row r="19" spans="1:13">
      <c r="A19" s="106"/>
      <c r="B19" s="101"/>
      <c r="C19" s="95"/>
      <c r="D19" s="114"/>
      <c r="E19" s="95"/>
      <c r="F19" s="95"/>
      <c r="G19" s="95"/>
      <c r="H19" s="95"/>
      <c r="I19" s="95"/>
      <c r="J19" s="95"/>
    </row>
    <row r="20" spans="1:13">
      <c r="A20" s="106"/>
      <c r="B20" s="101" t="s">
        <v>0</v>
      </c>
      <c r="C20" s="95">
        <f>SUM(C16:C19)</f>
        <v>12254</v>
      </c>
      <c r="D20" s="114">
        <f>SUM(D16:D19)</f>
        <v>372900</v>
      </c>
      <c r="E20" s="95">
        <f>SUM(E16:E19)</f>
        <v>40583</v>
      </c>
      <c r="F20" s="95">
        <f t="shared" ref="F20:H20" si="1">SUM(F16:F19)</f>
        <v>210625</v>
      </c>
      <c r="G20" s="95">
        <f t="shared" si="1"/>
        <v>14076</v>
      </c>
      <c r="H20" s="95">
        <f t="shared" si="1"/>
        <v>56741</v>
      </c>
      <c r="I20" s="95">
        <f>SUM(I16:I19)</f>
        <v>707179</v>
      </c>
      <c r="J20" s="95">
        <f>SUM(J16:J19)</f>
        <v>341736</v>
      </c>
    </row>
    <row r="21" spans="1:13">
      <c r="A21" s="107"/>
      <c r="B21" s="104"/>
      <c r="C21" s="89"/>
      <c r="D21" s="123"/>
      <c r="E21" s="89"/>
      <c r="F21" s="89"/>
      <c r="G21" s="89"/>
      <c r="H21" s="89"/>
      <c r="I21" s="89"/>
      <c r="J21" s="89"/>
    </row>
    <row r="22" spans="1:13">
      <c r="A22" s="90" t="s">
        <v>93</v>
      </c>
      <c r="B22" s="103" t="s">
        <v>17</v>
      </c>
      <c r="C22" s="88" t="s">
        <v>35</v>
      </c>
      <c r="D22" s="122">
        <v>10350</v>
      </c>
      <c r="E22" s="88" t="s">
        <v>33</v>
      </c>
      <c r="F22" s="88">
        <v>24015</v>
      </c>
      <c r="G22" s="88" t="s">
        <v>33</v>
      </c>
      <c r="H22" s="88">
        <v>188</v>
      </c>
      <c r="I22" s="95">
        <f>SUM(C22:H23)</f>
        <v>34553</v>
      </c>
      <c r="J22" s="88">
        <v>25337</v>
      </c>
    </row>
    <row r="23" spans="1:13">
      <c r="A23" s="91"/>
      <c r="B23" s="101"/>
      <c r="C23" s="95"/>
      <c r="D23" s="114"/>
      <c r="E23" s="95"/>
      <c r="F23" s="95"/>
      <c r="G23" s="95"/>
      <c r="H23" s="95"/>
      <c r="I23" s="95"/>
      <c r="J23" s="95"/>
      <c r="M23" s="77"/>
    </row>
    <row r="24" spans="1:13">
      <c r="A24" s="91"/>
      <c r="B24" s="101" t="s">
        <v>18</v>
      </c>
      <c r="C24" s="95" t="s">
        <v>33</v>
      </c>
      <c r="D24" s="114">
        <v>48325</v>
      </c>
      <c r="E24" s="95">
        <v>7422</v>
      </c>
      <c r="F24" s="95">
        <v>25269</v>
      </c>
      <c r="G24" s="95">
        <v>188</v>
      </c>
      <c r="H24" s="95">
        <v>631</v>
      </c>
      <c r="I24" s="95">
        <f>SUM(C24:H25)</f>
        <v>81835</v>
      </c>
      <c r="J24" s="95">
        <v>35403</v>
      </c>
    </row>
    <row r="25" spans="1:13">
      <c r="A25" s="91"/>
      <c r="B25" s="102"/>
      <c r="C25" s="99"/>
      <c r="D25" s="127"/>
      <c r="E25" s="99"/>
      <c r="F25" s="99"/>
      <c r="G25" s="99"/>
      <c r="H25" s="99"/>
      <c r="I25" s="95"/>
      <c r="J25" s="99"/>
    </row>
    <row r="26" spans="1:13">
      <c r="A26" s="91"/>
      <c r="B26" s="57" t="s">
        <v>53</v>
      </c>
      <c r="C26" s="58">
        <v>6</v>
      </c>
      <c r="D26" s="59">
        <v>2621</v>
      </c>
      <c r="E26" s="79">
        <v>9224</v>
      </c>
      <c r="F26" s="58">
        <v>3333</v>
      </c>
      <c r="G26" s="58">
        <v>203</v>
      </c>
      <c r="H26" s="58">
        <v>61934</v>
      </c>
      <c r="I26" s="58">
        <f>SUM(C26:H26)</f>
        <v>77321</v>
      </c>
      <c r="J26" s="58">
        <v>30801</v>
      </c>
    </row>
    <row r="27" spans="1:13">
      <c r="A27" s="91"/>
      <c r="B27" s="57" t="s">
        <v>54</v>
      </c>
      <c r="C27" s="58">
        <v>8</v>
      </c>
      <c r="D27" s="59">
        <v>662</v>
      </c>
      <c r="E27" s="79" t="s">
        <v>33</v>
      </c>
      <c r="F27" s="58">
        <v>950</v>
      </c>
      <c r="G27" s="58">
        <v>201</v>
      </c>
      <c r="H27" s="58">
        <v>13743</v>
      </c>
      <c r="I27" s="58">
        <f t="shared" ref="I27:I30" si="2">SUM(C27:H27)</f>
        <v>15564</v>
      </c>
      <c r="J27" s="58">
        <v>5291</v>
      </c>
    </row>
    <row r="28" spans="1:13">
      <c r="A28" s="91"/>
      <c r="B28" s="57" t="s">
        <v>55</v>
      </c>
      <c r="C28" s="58" t="s">
        <v>33</v>
      </c>
      <c r="D28" s="59">
        <v>38</v>
      </c>
      <c r="E28" s="79" t="s">
        <v>33</v>
      </c>
      <c r="F28" s="58">
        <v>858</v>
      </c>
      <c r="G28" s="58" t="s">
        <v>33</v>
      </c>
      <c r="H28" s="58">
        <v>98</v>
      </c>
      <c r="I28" s="58">
        <f t="shared" si="2"/>
        <v>994</v>
      </c>
      <c r="J28" s="58">
        <v>138</v>
      </c>
    </row>
    <row r="29" spans="1:13">
      <c r="A29" s="91"/>
      <c r="B29" s="57" t="s">
        <v>56</v>
      </c>
      <c r="C29" s="58">
        <v>4695</v>
      </c>
      <c r="D29" s="59">
        <v>6790</v>
      </c>
      <c r="E29" s="79">
        <v>7718</v>
      </c>
      <c r="F29" s="58">
        <v>9401</v>
      </c>
      <c r="G29" s="58">
        <v>11116</v>
      </c>
      <c r="H29" s="58">
        <v>66679</v>
      </c>
      <c r="I29" s="58">
        <f t="shared" si="2"/>
        <v>106399</v>
      </c>
      <c r="J29" s="58">
        <v>56209</v>
      </c>
    </row>
    <row r="30" spans="1:13">
      <c r="A30" s="91"/>
      <c r="B30" s="60" t="s">
        <v>81</v>
      </c>
      <c r="C30" s="79">
        <v>301</v>
      </c>
      <c r="D30" s="78">
        <v>3935</v>
      </c>
      <c r="E30" s="79">
        <v>2886</v>
      </c>
      <c r="F30" s="79">
        <v>5676</v>
      </c>
      <c r="G30" s="79">
        <v>8100</v>
      </c>
      <c r="H30" s="79">
        <v>5526</v>
      </c>
      <c r="I30" s="58">
        <f t="shared" si="2"/>
        <v>26424</v>
      </c>
      <c r="J30" s="79">
        <v>14780</v>
      </c>
    </row>
    <row r="31" spans="1:13">
      <c r="A31" s="91"/>
      <c r="B31" s="96" t="s">
        <v>58</v>
      </c>
      <c r="C31" s="95">
        <f>SUM(C26:C30)</f>
        <v>5010</v>
      </c>
      <c r="D31" s="114">
        <f>SUM(D26:D30)</f>
        <v>14046</v>
      </c>
      <c r="E31" s="95">
        <f>SUM(E26:E30)</f>
        <v>19828</v>
      </c>
      <c r="F31" s="95">
        <f t="shared" ref="F31:H31" si="3">SUM(F26:F30)</f>
        <v>20218</v>
      </c>
      <c r="G31" s="95">
        <f t="shared" si="3"/>
        <v>19620</v>
      </c>
      <c r="H31" s="95">
        <f t="shared" si="3"/>
        <v>147980</v>
      </c>
      <c r="I31" s="95">
        <f>SUM(C31:H32)</f>
        <v>226702</v>
      </c>
      <c r="J31" s="95">
        <f>SUM(J26:J30)</f>
        <v>107219</v>
      </c>
    </row>
    <row r="32" spans="1:13">
      <c r="A32" s="91"/>
      <c r="B32" s="100"/>
      <c r="C32" s="99"/>
      <c r="D32" s="127"/>
      <c r="E32" s="99"/>
      <c r="F32" s="99"/>
      <c r="G32" s="99"/>
      <c r="H32" s="99"/>
      <c r="I32" s="99"/>
      <c r="J32" s="99"/>
    </row>
    <row r="33" spans="1:10">
      <c r="A33" s="91"/>
      <c r="B33" s="97" t="s">
        <v>20</v>
      </c>
      <c r="C33" s="98" t="s">
        <v>33</v>
      </c>
      <c r="D33" s="128">
        <v>32679</v>
      </c>
      <c r="E33" s="98" t="s">
        <v>33</v>
      </c>
      <c r="F33" s="98">
        <v>15245</v>
      </c>
      <c r="G33" s="98" t="s">
        <v>33</v>
      </c>
      <c r="H33" s="98" t="s">
        <v>33</v>
      </c>
      <c r="I33" s="98">
        <f>SUM(C33:H34)</f>
        <v>47924</v>
      </c>
      <c r="J33" s="98">
        <v>24867</v>
      </c>
    </row>
    <row r="34" spans="1:10">
      <c r="A34" s="91"/>
      <c r="B34" s="93"/>
      <c r="C34" s="95"/>
      <c r="D34" s="114"/>
      <c r="E34" s="95"/>
      <c r="F34" s="95"/>
      <c r="G34" s="95"/>
      <c r="H34" s="95"/>
      <c r="I34" s="95"/>
      <c r="J34" s="95"/>
    </row>
    <row r="35" spans="1:10">
      <c r="A35" s="91"/>
      <c r="B35" s="93" t="s">
        <v>21</v>
      </c>
      <c r="C35" s="95" t="s">
        <v>34</v>
      </c>
      <c r="D35" s="114" t="s">
        <v>34</v>
      </c>
      <c r="E35" s="114" t="s">
        <v>34</v>
      </c>
      <c r="F35" s="95">
        <v>61802</v>
      </c>
      <c r="G35" s="95" t="s">
        <v>34</v>
      </c>
      <c r="H35" s="95" t="s">
        <v>34</v>
      </c>
      <c r="I35" s="95">
        <f t="shared" ref="I35" si="4">SUM(C35:H36)</f>
        <v>61802</v>
      </c>
      <c r="J35" s="95">
        <v>30971</v>
      </c>
    </row>
    <row r="36" spans="1:10">
      <c r="A36" s="91"/>
      <c r="B36" s="93"/>
      <c r="C36" s="95"/>
      <c r="D36" s="114"/>
      <c r="E36" s="114"/>
      <c r="F36" s="95"/>
      <c r="G36" s="95"/>
      <c r="H36" s="95"/>
      <c r="I36" s="95"/>
      <c r="J36" s="95"/>
    </row>
    <row r="37" spans="1:10">
      <c r="A37" s="91"/>
      <c r="B37" s="93" t="s">
        <v>22</v>
      </c>
      <c r="C37" s="95">
        <v>12947</v>
      </c>
      <c r="D37" s="114">
        <v>11283</v>
      </c>
      <c r="E37" s="95">
        <v>6504</v>
      </c>
      <c r="F37" s="95">
        <v>7806</v>
      </c>
      <c r="G37" s="95">
        <v>104360</v>
      </c>
      <c r="H37" s="95">
        <v>306232</v>
      </c>
      <c r="I37" s="95">
        <f t="shared" ref="I37" si="5">SUM(C37:H38)</f>
        <v>449132</v>
      </c>
      <c r="J37" s="95">
        <v>151569</v>
      </c>
    </row>
    <row r="38" spans="1:10">
      <c r="A38" s="91"/>
      <c r="B38" s="93"/>
      <c r="C38" s="95"/>
      <c r="D38" s="114"/>
      <c r="E38" s="95"/>
      <c r="F38" s="95"/>
      <c r="G38" s="95"/>
      <c r="H38" s="95"/>
      <c r="I38" s="95"/>
      <c r="J38" s="95"/>
    </row>
    <row r="39" spans="1:10">
      <c r="A39" s="91"/>
      <c r="B39" s="96" t="s">
        <v>24</v>
      </c>
      <c r="C39" s="95" t="s">
        <v>33</v>
      </c>
      <c r="D39" s="114">
        <v>304</v>
      </c>
      <c r="E39" s="95">
        <v>132</v>
      </c>
      <c r="F39" s="95">
        <v>6112</v>
      </c>
      <c r="G39" s="95" t="s">
        <v>124</v>
      </c>
      <c r="H39" s="95">
        <v>389</v>
      </c>
      <c r="I39" s="95">
        <f t="shared" ref="I39" si="6">SUM(C39:H40)</f>
        <v>6937</v>
      </c>
      <c r="J39" s="95">
        <v>3403</v>
      </c>
    </row>
    <row r="40" spans="1:10">
      <c r="A40" s="91"/>
      <c r="B40" s="96"/>
      <c r="C40" s="95"/>
      <c r="D40" s="114"/>
      <c r="E40" s="95"/>
      <c r="F40" s="95"/>
      <c r="G40" s="95"/>
      <c r="H40" s="95"/>
      <c r="I40" s="95"/>
      <c r="J40" s="95"/>
    </row>
    <row r="41" spans="1:10">
      <c r="A41" s="91"/>
      <c r="B41" s="93" t="s">
        <v>0</v>
      </c>
      <c r="C41" s="95">
        <f>SUM(C22:C25,C31,C33:C40)</f>
        <v>17957</v>
      </c>
      <c r="D41" s="95">
        <f>SUM(D22:D25,D31,D33:D40)</f>
        <v>116987</v>
      </c>
      <c r="E41" s="95">
        <f t="shared" ref="E41:J41" si="7">SUM(E22:E25,E31,E33:E40)</f>
        <v>33886</v>
      </c>
      <c r="F41" s="95">
        <f t="shared" si="7"/>
        <v>160467</v>
      </c>
      <c r="G41" s="95">
        <f>SUM(G22:G25,G31,G33:G40)</f>
        <v>124168</v>
      </c>
      <c r="H41" s="95">
        <f t="shared" si="7"/>
        <v>455420</v>
      </c>
      <c r="I41" s="95">
        <f>SUM(I22:I25,I31,I33:I40)</f>
        <v>908885</v>
      </c>
      <c r="J41" s="95">
        <f t="shared" si="7"/>
        <v>378769</v>
      </c>
    </row>
    <row r="42" spans="1:10">
      <c r="A42" s="92"/>
      <c r="B42" s="94"/>
      <c r="C42" s="89"/>
      <c r="D42" s="89"/>
      <c r="E42" s="89"/>
      <c r="F42" s="89"/>
      <c r="G42" s="89"/>
      <c r="H42" s="89"/>
      <c r="I42" s="89"/>
      <c r="J42" s="89"/>
    </row>
    <row r="43" spans="1:10">
      <c r="A43" s="84" t="s">
        <v>25</v>
      </c>
      <c r="B43" s="85"/>
      <c r="C43" s="88">
        <f t="shared" ref="C43" si="8">SUM(C14,C20,C41)</f>
        <v>30211</v>
      </c>
      <c r="D43" s="88">
        <f>SUM(D14,D20,D41)</f>
        <v>499082</v>
      </c>
      <c r="E43" s="122">
        <f t="shared" ref="E43:J43" si="9">SUM(E14,E20,E41)</f>
        <v>74469</v>
      </c>
      <c r="F43" s="122">
        <f t="shared" si="9"/>
        <v>372263</v>
      </c>
      <c r="G43" s="122">
        <f t="shared" si="9"/>
        <v>138378</v>
      </c>
      <c r="H43" s="122">
        <f t="shared" si="9"/>
        <v>522412</v>
      </c>
      <c r="I43" s="122">
        <f>SUM(I14,I20,I41)</f>
        <v>1636815</v>
      </c>
      <c r="J43" s="88">
        <f t="shared" si="9"/>
        <v>727246</v>
      </c>
    </row>
    <row r="44" spans="1:10">
      <c r="A44" s="86"/>
      <c r="B44" s="87"/>
      <c r="C44" s="89"/>
      <c r="D44" s="89"/>
      <c r="E44" s="123"/>
      <c r="F44" s="123"/>
      <c r="G44" s="123"/>
      <c r="H44" s="123"/>
      <c r="I44" s="123"/>
      <c r="J44" s="89"/>
    </row>
    <row r="45" spans="1:10">
      <c r="A45" s="84" t="s">
        <v>59</v>
      </c>
      <c r="B45" s="85"/>
      <c r="C45" s="88" t="s">
        <v>30</v>
      </c>
      <c r="D45" s="114" t="s">
        <v>30</v>
      </c>
      <c r="E45" s="88" t="s">
        <v>30</v>
      </c>
      <c r="F45" s="88" t="s">
        <v>30</v>
      </c>
      <c r="G45" s="88">
        <v>6256</v>
      </c>
      <c r="H45" s="88">
        <v>141</v>
      </c>
      <c r="I45" s="88">
        <f>G45+H45</f>
        <v>6397</v>
      </c>
      <c r="J45" s="88">
        <v>1421</v>
      </c>
    </row>
    <row r="46" spans="1:10">
      <c r="A46" s="86"/>
      <c r="B46" s="87"/>
      <c r="C46" s="89"/>
      <c r="D46" s="123"/>
      <c r="E46" s="89"/>
      <c r="F46" s="89"/>
      <c r="G46" s="89"/>
      <c r="H46" s="89"/>
      <c r="I46" s="89"/>
      <c r="J46" s="89"/>
    </row>
    <row r="47" spans="1:10">
      <c r="A47" s="63"/>
      <c r="B47" s="64"/>
      <c r="C47" s="65" t="s">
        <v>26</v>
      </c>
      <c r="D47" s="63"/>
      <c r="E47" s="63"/>
      <c r="F47" s="63"/>
      <c r="G47" s="63"/>
      <c r="H47" s="63"/>
      <c r="I47" s="63"/>
      <c r="J47" s="63"/>
    </row>
    <row r="48" spans="1:10">
      <c r="A48" s="42"/>
      <c r="B48" s="66"/>
      <c r="C48" s="67" t="s">
        <v>27</v>
      </c>
      <c r="D48" s="42"/>
      <c r="E48" s="42"/>
      <c r="F48" s="42"/>
      <c r="G48" s="42"/>
      <c r="H48" s="42"/>
      <c r="I48" s="42"/>
      <c r="J48" s="68"/>
    </row>
    <row r="49" spans="1:10">
      <c r="A49" s="69"/>
      <c r="B49" s="69"/>
      <c r="C49" s="70" t="s">
        <v>28</v>
      </c>
      <c r="D49" s="69"/>
      <c r="E49" s="69"/>
      <c r="F49" s="69"/>
      <c r="G49" s="69"/>
      <c r="H49" s="69"/>
      <c r="I49" s="69"/>
      <c r="J49" s="68"/>
    </row>
  </sheetData>
  <mergeCells count="167">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 ref="G41:G42"/>
    <mergeCell ref="H41:H42"/>
    <mergeCell ref="I41:I42"/>
    <mergeCell ref="J41:J42"/>
    <mergeCell ref="F37:F38"/>
    <mergeCell ref="G37:G38"/>
    <mergeCell ref="H37:H38"/>
    <mergeCell ref="I37:I38"/>
    <mergeCell ref="J37:J38"/>
    <mergeCell ref="G39:G40"/>
    <mergeCell ref="H39:H40"/>
    <mergeCell ref="I39:I40"/>
    <mergeCell ref="J39:J40"/>
    <mergeCell ref="B39:B40"/>
    <mergeCell ref="C39:C40"/>
    <mergeCell ref="D39:D40"/>
    <mergeCell ref="E39:E40"/>
    <mergeCell ref="F39:F40"/>
    <mergeCell ref="B37:B38"/>
    <mergeCell ref="C37:C38"/>
    <mergeCell ref="D37:D38"/>
    <mergeCell ref="E37:E38"/>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22:B23"/>
    <mergeCell ref="C22:C23"/>
    <mergeCell ref="D22:D23"/>
    <mergeCell ref="E22:E23"/>
    <mergeCell ref="F22:F23"/>
    <mergeCell ref="E20:E21"/>
    <mergeCell ref="F20:F21"/>
    <mergeCell ref="G20:G21"/>
    <mergeCell ref="H20:H21"/>
    <mergeCell ref="B20:B21"/>
    <mergeCell ref="C20:C21"/>
    <mergeCell ref="D20:D21"/>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H14:H15"/>
    <mergeCell ref="H12:H13"/>
    <mergeCell ref="I12:I13"/>
    <mergeCell ref="J12:J13"/>
    <mergeCell ref="B14:B15"/>
    <mergeCell ref="C14:C15"/>
    <mergeCell ref="D14:D15"/>
    <mergeCell ref="E14:E15"/>
    <mergeCell ref="F14:F15"/>
    <mergeCell ref="G14:G15"/>
    <mergeCell ref="E12:E13"/>
    <mergeCell ref="F12:F13"/>
    <mergeCell ref="G12:G13"/>
    <mergeCell ref="B12:B13"/>
    <mergeCell ref="C12:C13"/>
    <mergeCell ref="D12:D13"/>
    <mergeCell ref="H8:H9"/>
    <mergeCell ref="I8:I9"/>
    <mergeCell ref="J8:J9"/>
    <mergeCell ref="E10:E11"/>
    <mergeCell ref="F10:F11"/>
    <mergeCell ref="G10:G11"/>
    <mergeCell ref="B10:B11"/>
    <mergeCell ref="C10:C11"/>
    <mergeCell ref="D10:D11"/>
    <mergeCell ref="H10:H11"/>
    <mergeCell ref="I10:I11"/>
    <mergeCell ref="J10:J11"/>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s>
  <phoneticPr fontId="3"/>
  <pageMargins left="0.51181102362204722"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Normal="100" workbookViewId="0">
      <selection sqref="A1:J1"/>
    </sheetView>
  </sheetViews>
  <sheetFormatPr defaultRowHeight="13.5"/>
  <cols>
    <col min="1" max="1" width="4.625" style="41" customWidth="1"/>
    <col min="2" max="2" width="18.125" style="41" customWidth="1"/>
    <col min="3" max="10" width="8.625" style="41" customWidth="1"/>
    <col min="11" max="16384" width="9" style="41"/>
  </cols>
  <sheetData>
    <row r="1" spans="1:10" ht="17.25">
      <c r="A1" s="115" t="s">
        <v>120</v>
      </c>
      <c r="B1" s="115"/>
      <c r="C1" s="115"/>
      <c r="D1" s="115"/>
      <c r="E1" s="115"/>
      <c r="F1" s="115"/>
      <c r="G1" s="115"/>
      <c r="H1" s="115"/>
      <c r="I1" s="115"/>
      <c r="J1" s="115"/>
    </row>
    <row r="2" spans="1:10">
      <c r="A2" s="42"/>
      <c r="B2" s="42"/>
      <c r="C2" s="42"/>
      <c r="D2" s="42"/>
      <c r="E2" s="42"/>
      <c r="F2" s="42"/>
      <c r="G2" s="42"/>
      <c r="H2" s="42"/>
      <c r="I2" s="43" t="s">
        <v>1</v>
      </c>
      <c r="J2" s="44"/>
    </row>
    <row r="3" spans="1:10">
      <c r="A3" s="45"/>
      <c r="B3" s="61"/>
      <c r="C3" s="47" t="s">
        <v>2</v>
      </c>
      <c r="D3" s="48"/>
      <c r="E3" s="48"/>
      <c r="F3" s="48"/>
      <c r="G3" s="48"/>
      <c r="H3" s="48"/>
      <c r="I3" s="49"/>
      <c r="J3" s="116" t="s">
        <v>83</v>
      </c>
    </row>
    <row r="4" spans="1:10">
      <c r="A4" s="50"/>
      <c r="B4" s="51"/>
      <c r="C4" s="52" t="s">
        <v>84</v>
      </c>
      <c r="D4" s="53" t="s">
        <v>64</v>
      </c>
      <c r="E4" s="52" t="s">
        <v>85</v>
      </c>
      <c r="F4" s="52" t="s">
        <v>43</v>
      </c>
      <c r="G4" s="52" t="s">
        <v>87</v>
      </c>
      <c r="H4" s="52" t="s">
        <v>88</v>
      </c>
      <c r="I4" s="52" t="s">
        <v>89</v>
      </c>
      <c r="J4" s="117"/>
    </row>
    <row r="5" spans="1:10">
      <c r="A5" s="50"/>
      <c r="B5" s="54"/>
      <c r="C5" s="55"/>
      <c r="D5" s="62"/>
      <c r="E5" s="55"/>
      <c r="F5" s="55"/>
      <c r="G5" s="55"/>
      <c r="H5" s="55"/>
      <c r="I5" s="55"/>
      <c r="J5" s="118"/>
    </row>
    <row r="6" spans="1:10">
      <c r="A6" s="119" t="s">
        <v>10</v>
      </c>
      <c r="B6" s="103" t="s">
        <v>11</v>
      </c>
      <c r="C6" s="95" t="s">
        <v>91</v>
      </c>
      <c r="D6" s="122">
        <v>587</v>
      </c>
      <c r="E6" s="88" t="s">
        <v>79</v>
      </c>
      <c r="F6" s="88">
        <v>231</v>
      </c>
      <c r="G6" s="88">
        <v>10</v>
      </c>
      <c r="H6" s="88">
        <v>9210</v>
      </c>
      <c r="I6" s="88">
        <f>SUM(C6:H7)</f>
        <v>10038</v>
      </c>
      <c r="J6" s="88">
        <v>3027</v>
      </c>
    </row>
    <row r="7" spans="1:10">
      <c r="A7" s="120"/>
      <c r="B7" s="101"/>
      <c r="C7" s="95"/>
      <c r="D7" s="114"/>
      <c r="E7" s="95"/>
      <c r="F7" s="95"/>
      <c r="G7" s="95"/>
      <c r="H7" s="95"/>
      <c r="I7" s="95"/>
      <c r="J7" s="95"/>
    </row>
    <row r="8" spans="1:10">
      <c r="A8" s="120"/>
      <c r="B8" s="101" t="s">
        <v>12</v>
      </c>
      <c r="C8" s="95" t="s">
        <v>91</v>
      </c>
      <c r="D8" s="114">
        <v>6941</v>
      </c>
      <c r="E8" s="95">
        <v>2</v>
      </c>
      <c r="F8" s="95">
        <v>514</v>
      </c>
      <c r="G8" s="95">
        <v>65</v>
      </c>
      <c r="H8" s="95">
        <v>1637</v>
      </c>
      <c r="I8" s="95">
        <f>SUM(C8:H9)</f>
        <v>9159</v>
      </c>
      <c r="J8" s="95">
        <v>4246</v>
      </c>
    </row>
    <row r="9" spans="1:10">
      <c r="A9" s="120"/>
      <c r="B9" s="101"/>
      <c r="C9" s="95"/>
      <c r="D9" s="114"/>
      <c r="E9" s="95"/>
      <c r="F9" s="95"/>
      <c r="G9" s="95"/>
      <c r="H9" s="95"/>
      <c r="I9" s="95"/>
      <c r="J9" s="95"/>
    </row>
    <row r="10" spans="1:10">
      <c r="A10" s="120"/>
      <c r="B10" s="101" t="s">
        <v>92</v>
      </c>
      <c r="C10" s="95" t="s">
        <v>91</v>
      </c>
      <c r="D10" s="114">
        <v>786</v>
      </c>
      <c r="E10" s="95" t="s">
        <v>29</v>
      </c>
      <c r="F10" s="95">
        <v>471</v>
      </c>
      <c r="G10" s="95">
        <v>53</v>
      </c>
      <c r="H10" s="95" t="s">
        <v>101</v>
      </c>
      <c r="I10" s="95">
        <f>SUM(C10:H11)</f>
        <v>1310</v>
      </c>
      <c r="J10" s="95">
        <v>587</v>
      </c>
    </row>
    <row r="11" spans="1:10">
      <c r="A11" s="120"/>
      <c r="B11" s="101"/>
      <c r="C11" s="95"/>
      <c r="D11" s="114"/>
      <c r="E11" s="95"/>
      <c r="F11" s="95"/>
      <c r="G11" s="95"/>
      <c r="H11" s="95"/>
      <c r="I11" s="95"/>
      <c r="J11" s="95"/>
    </row>
    <row r="12" spans="1:10">
      <c r="A12" s="120"/>
      <c r="B12" s="113" t="s">
        <v>14</v>
      </c>
      <c r="C12" s="95" t="s">
        <v>91</v>
      </c>
      <c r="D12" s="114">
        <v>2</v>
      </c>
      <c r="E12" s="95" t="s">
        <v>29</v>
      </c>
      <c r="F12" s="95" t="s">
        <v>29</v>
      </c>
      <c r="G12" s="95" t="s">
        <v>29</v>
      </c>
      <c r="H12" s="95" t="s">
        <v>29</v>
      </c>
      <c r="I12" s="95">
        <f>SUM(C12:H13)</f>
        <v>2</v>
      </c>
      <c r="J12" s="95" t="s">
        <v>125</v>
      </c>
    </row>
    <row r="13" spans="1:10">
      <c r="A13" s="120"/>
      <c r="B13" s="113"/>
      <c r="C13" s="95"/>
      <c r="D13" s="114"/>
      <c r="E13" s="95"/>
      <c r="F13" s="95"/>
      <c r="G13" s="95"/>
      <c r="H13" s="95"/>
      <c r="I13" s="95"/>
      <c r="J13" s="95"/>
    </row>
    <row r="14" spans="1:10">
      <c r="A14" s="120"/>
      <c r="B14" s="109" t="s">
        <v>0</v>
      </c>
      <c r="C14" s="95" t="s">
        <v>91</v>
      </c>
      <c r="D14" s="114">
        <f>SUM(D6:D13)</f>
        <v>8316</v>
      </c>
      <c r="E14" s="95">
        <f>SUM(E6:E13)</f>
        <v>2</v>
      </c>
      <c r="F14" s="95">
        <f>SUM(F6:F13)</f>
        <v>1216</v>
      </c>
      <c r="G14" s="95">
        <f t="shared" ref="G14" si="0">SUM(G6:G13)</f>
        <v>128</v>
      </c>
      <c r="H14" s="95">
        <f>SUM(H6:H13)</f>
        <v>10847</v>
      </c>
      <c r="I14" s="95">
        <f>SUM(I6:I13)</f>
        <v>20509</v>
      </c>
      <c r="J14" s="95">
        <f>SUM(J6:J13)</f>
        <v>7860</v>
      </c>
    </row>
    <row r="15" spans="1:10">
      <c r="A15" s="121"/>
      <c r="B15" s="110"/>
      <c r="C15" s="95"/>
      <c r="D15" s="123"/>
      <c r="E15" s="89"/>
      <c r="F15" s="89"/>
      <c r="G15" s="89"/>
      <c r="H15" s="89"/>
      <c r="I15" s="89"/>
      <c r="J15" s="89"/>
    </row>
    <row r="16" spans="1:10">
      <c r="A16" s="105" t="s">
        <v>80</v>
      </c>
      <c r="B16" s="108" t="s">
        <v>15</v>
      </c>
      <c r="C16" s="88">
        <v>3675</v>
      </c>
      <c r="D16" s="122">
        <v>179550</v>
      </c>
      <c r="E16" s="88">
        <v>2760</v>
      </c>
      <c r="F16" s="88">
        <v>132122</v>
      </c>
      <c r="G16" s="88">
        <v>5449</v>
      </c>
      <c r="H16" s="88">
        <v>48380</v>
      </c>
      <c r="I16" s="95">
        <f>SUM(C16:H17)</f>
        <v>371936</v>
      </c>
      <c r="J16" s="88">
        <v>223881</v>
      </c>
    </row>
    <row r="17" spans="1:13">
      <c r="A17" s="106"/>
      <c r="B17" s="93"/>
      <c r="C17" s="95"/>
      <c r="D17" s="114"/>
      <c r="E17" s="95"/>
      <c r="F17" s="95"/>
      <c r="G17" s="95"/>
      <c r="H17" s="95"/>
      <c r="I17" s="95"/>
      <c r="J17" s="95"/>
    </row>
    <row r="18" spans="1:13">
      <c r="A18" s="106"/>
      <c r="B18" s="101" t="s">
        <v>16</v>
      </c>
      <c r="C18" s="95">
        <v>10366</v>
      </c>
      <c r="D18" s="114">
        <v>160064</v>
      </c>
      <c r="E18" s="95">
        <v>41121</v>
      </c>
      <c r="F18" s="95">
        <v>60998</v>
      </c>
      <c r="G18" s="95">
        <v>3023</v>
      </c>
      <c r="H18" s="95">
        <v>9030</v>
      </c>
      <c r="I18" s="95">
        <f>SUM(C18:H19)</f>
        <v>284602</v>
      </c>
      <c r="J18" s="95">
        <v>129602</v>
      </c>
    </row>
    <row r="19" spans="1:13">
      <c r="A19" s="106"/>
      <c r="B19" s="101"/>
      <c r="C19" s="95"/>
      <c r="D19" s="114"/>
      <c r="E19" s="95"/>
      <c r="F19" s="95"/>
      <c r="G19" s="95"/>
      <c r="H19" s="95"/>
      <c r="I19" s="95"/>
      <c r="J19" s="95"/>
    </row>
    <row r="20" spans="1:13">
      <c r="A20" s="106"/>
      <c r="B20" s="101" t="s">
        <v>0</v>
      </c>
      <c r="C20" s="95">
        <f>SUM(C16:C19)</f>
        <v>14041</v>
      </c>
      <c r="D20" s="114">
        <f>SUM(D16:D19)</f>
        <v>339614</v>
      </c>
      <c r="E20" s="95">
        <f>SUM(E16:E19)</f>
        <v>43881</v>
      </c>
      <c r="F20" s="95">
        <f t="shared" ref="F20:H20" si="1">SUM(F16:F19)</f>
        <v>193120</v>
      </c>
      <c r="G20" s="95">
        <f t="shared" si="1"/>
        <v>8472</v>
      </c>
      <c r="H20" s="95">
        <f t="shared" si="1"/>
        <v>57410</v>
      </c>
      <c r="I20" s="95">
        <f>SUM(I16:I19)</f>
        <v>656538</v>
      </c>
      <c r="J20" s="95">
        <f>SUM(J16:J19)</f>
        <v>353483</v>
      </c>
    </row>
    <row r="21" spans="1:13">
      <c r="A21" s="107"/>
      <c r="B21" s="104"/>
      <c r="C21" s="89"/>
      <c r="D21" s="123"/>
      <c r="E21" s="89"/>
      <c r="F21" s="89"/>
      <c r="G21" s="89"/>
      <c r="H21" s="89"/>
      <c r="I21" s="89"/>
      <c r="J21" s="89"/>
    </row>
    <row r="22" spans="1:13">
      <c r="A22" s="90" t="s">
        <v>93</v>
      </c>
      <c r="B22" s="103" t="s">
        <v>17</v>
      </c>
      <c r="C22" s="88" t="s">
        <v>29</v>
      </c>
      <c r="D22" s="122">
        <v>11125</v>
      </c>
      <c r="E22" s="88" t="s">
        <v>29</v>
      </c>
      <c r="F22" s="88">
        <v>21668</v>
      </c>
      <c r="G22" s="88" t="s">
        <v>35</v>
      </c>
      <c r="H22" s="88">
        <v>351</v>
      </c>
      <c r="I22" s="95">
        <f>SUM(C22:H23)</f>
        <v>33144</v>
      </c>
      <c r="J22" s="88">
        <v>28186</v>
      </c>
    </row>
    <row r="23" spans="1:13">
      <c r="A23" s="91"/>
      <c r="B23" s="101"/>
      <c r="C23" s="95"/>
      <c r="D23" s="114"/>
      <c r="E23" s="95"/>
      <c r="F23" s="95"/>
      <c r="G23" s="95"/>
      <c r="H23" s="95"/>
      <c r="I23" s="95"/>
      <c r="J23" s="95"/>
      <c r="M23" s="77"/>
    </row>
    <row r="24" spans="1:13">
      <c r="A24" s="91"/>
      <c r="B24" s="101" t="s">
        <v>18</v>
      </c>
      <c r="C24" s="95" t="s">
        <v>29</v>
      </c>
      <c r="D24" s="114">
        <v>44306</v>
      </c>
      <c r="E24" s="95">
        <v>6291</v>
      </c>
      <c r="F24" s="95">
        <v>21261</v>
      </c>
      <c r="G24" s="95">
        <v>200</v>
      </c>
      <c r="H24" s="95">
        <v>284</v>
      </c>
      <c r="I24" s="95">
        <f>SUM(C24:H25)</f>
        <v>72342</v>
      </c>
      <c r="J24" s="95">
        <v>33342</v>
      </c>
    </row>
    <row r="25" spans="1:13">
      <c r="A25" s="91"/>
      <c r="B25" s="102"/>
      <c r="C25" s="99"/>
      <c r="D25" s="127"/>
      <c r="E25" s="99"/>
      <c r="F25" s="99"/>
      <c r="G25" s="99"/>
      <c r="H25" s="99"/>
      <c r="I25" s="95"/>
      <c r="J25" s="99"/>
    </row>
    <row r="26" spans="1:13">
      <c r="A26" s="91"/>
      <c r="B26" s="57" t="s">
        <v>53</v>
      </c>
      <c r="C26" s="58">
        <v>5</v>
      </c>
      <c r="D26" s="59">
        <v>2752</v>
      </c>
      <c r="E26" s="79">
        <v>10997</v>
      </c>
      <c r="F26" s="58">
        <v>2374</v>
      </c>
      <c r="G26" s="58">
        <v>251</v>
      </c>
      <c r="H26" s="58">
        <v>65490</v>
      </c>
      <c r="I26" s="58">
        <f>SUM(C26:H26)</f>
        <v>81869</v>
      </c>
      <c r="J26" s="58">
        <v>27773</v>
      </c>
    </row>
    <row r="27" spans="1:13">
      <c r="A27" s="91"/>
      <c r="B27" s="57" t="s">
        <v>54</v>
      </c>
      <c r="C27" s="58">
        <v>1</v>
      </c>
      <c r="D27" s="59">
        <v>810</v>
      </c>
      <c r="E27" s="79" t="s">
        <v>33</v>
      </c>
      <c r="F27" s="58">
        <v>1050</v>
      </c>
      <c r="G27" s="58">
        <v>79</v>
      </c>
      <c r="H27" s="58">
        <v>14535</v>
      </c>
      <c r="I27" s="58">
        <f t="shared" ref="I27:I30" si="2">SUM(C27:H27)</f>
        <v>16475</v>
      </c>
      <c r="J27" s="58">
        <v>6638</v>
      </c>
    </row>
    <row r="28" spans="1:13">
      <c r="A28" s="91"/>
      <c r="B28" s="57" t="s">
        <v>55</v>
      </c>
      <c r="C28" s="58" t="s">
        <v>35</v>
      </c>
      <c r="D28" s="59">
        <v>39</v>
      </c>
      <c r="E28" s="79" t="s">
        <v>33</v>
      </c>
      <c r="F28" s="58">
        <v>867</v>
      </c>
      <c r="G28" s="58" t="s">
        <v>35</v>
      </c>
      <c r="H28" s="58">
        <v>141</v>
      </c>
      <c r="I28" s="58">
        <f t="shared" si="2"/>
        <v>1047</v>
      </c>
      <c r="J28" s="58">
        <v>156</v>
      </c>
    </row>
    <row r="29" spans="1:13">
      <c r="A29" s="91"/>
      <c r="B29" s="57" t="s">
        <v>56</v>
      </c>
      <c r="C29" s="58">
        <v>3300</v>
      </c>
      <c r="D29" s="59">
        <v>6985</v>
      </c>
      <c r="E29" s="79">
        <v>4413</v>
      </c>
      <c r="F29" s="58">
        <v>3625</v>
      </c>
      <c r="G29" s="58">
        <v>8980</v>
      </c>
      <c r="H29" s="58">
        <v>58078</v>
      </c>
      <c r="I29" s="58">
        <f t="shared" si="2"/>
        <v>85381</v>
      </c>
      <c r="J29" s="58">
        <v>60494</v>
      </c>
    </row>
    <row r="30" spans="1:13">
      <c r="A30" s="91"/>
      <c r="B30" s="60" t="s">
        <v>81</v>
      </c>
      <c r="C30" s="79">
        <v>305</v>
      </c>
      <c r="D30" s="78">
        <v>3954</v>
      </c>
      <c r="E30" s="79">
        <v>3383</v>
      </c>
      <c r="F30" s="79">
        <v>5369</v>
      </c>
      <c r="G30" s="79">
        <v>4945</v>
      </c>
      <c r="H30" s="79">
        <v>5732</v>
      </c>
      <c r="I30" s="58">
        <f t="shared" si="2"/>
        <v>23688</v>
      </c>
      <c r="J30" s="79">
        <v>14340</v>
      </c>
    </row>
    <row r="31" spans="1:13">
      <c r="A31" s="91"/>
      <c r="B31" s="96" t="s">
        <v>58</v>
      </c>
      <c r="C31" s="95">
        <f>SUM(C26:C30)</f>
        <v>3611</v>
      </c>
      <c r="D31" s="114">
        <f>SUM(D26:D30)</f>
        <v>14540</v>
      </c>
      <c r="E31" s="95">
        <f>SUM(E26:E30)</f>
        <v>18793</v>
      </c>
      <c r="F31" s="95">
        <f t="shared" ref="F31:H31" si="3">SUM(F26:F30)</f>
        <v>13285</v>
      </c>
      <c r="G31" s="95">
        <f t="shared" si="3"/>
        <v>14255</v>
      </c>
      <c r="H31" s="95">
        <f t="shared" si="3"/>
        <v>143976</v>
      </c>
      <c r="I31" s="95">
        <f>SUM(C31:H32)</f>
        <v>208460</v>
      </c>
      <c r="J31" s="95">
        <f>SUM(J26:J30)</f>
        <v>109401</v>
      </c>
    </row>
    <row r="32" spans="1:13">
      <c r="A32" s="91"/>
      <c r="B32" s="100"/>
      <c r="C32" s="99"/>
      <c r="D32" s="127"/>
      <c r="E32" s="99"/>
      <c r="F32" s="99"/>
      <c r="G32" s="99"/>
      <c r="H32" s="99"/>
      <c r="I32" s="99"/>
      <c r="J32" s="99"/>
    </row>
    <row r="33" spans="1:10">
      <c r="A33" s="91"/>
      <c r="B33" s="97" t="s">
        <v>20</v>
      </c>
      <c r="C33" s="98" t="s">
        <v>29</v>
      </c>
      <c r="D33" s="128">
        <v>27273</v>
      </c>
      <c r="E33" s="98" t="s">
        <v>33</v>
      </c>
      <c r="F33" s="98">
        <v>14345</v>
      </c>
      <c r="G33" s="98" t="s">
        <v>29</v>
      </c>
      <c r="H33" s="98" t="s">
        <v>29</v>
      </c>
      <c r="I33" s="98">
        <f>SUM(C33:H34)</f>
        <v>41618</v>
      </c>
      <c r="J33" s="98">
        <v>25890</v>
      </c>
    </row>
    <row r="34" spans="1:10">
      <c r="A34" s="91"/>
      <c r="B34" s="93"/>
      <c r="C34" s="95"/>
      <c r="D34" s="114"/>
      <c r="E34" s="95"/>
      <c r="F34" s="95"/>
      <c r="G34" s="95"/>
      <c r="H34" s="95"/>
      <c r="I34" s="95"/>
      <c r="J34" s="95"/>
    </row>
    <row r="35" spans="1:10">
      <c r="A35" s="91"/>
      <c r="B35" s="93" t="s">
        <v>21</v>
      </c>
      <c r="C35" s="95" t="s">
        <v>91</v>
      </c>
      <c r="D35" s="95" t="s">
        <v>91</v>
      </c>
      <c r="E35" s="95" t="s">
        <v>91</v>
      </c>
      <c r="F35" s="95">
        <v>53254</v>
      </c>
      <c r="G35" s="95" t="s">
        <v>91</v>
      </c>
      <c r="H35" s="95" t="s">
        <v>91</v>
      </c>
      <c r="I35" s="95">
        <f t="shared" ref="I35" si="4">SUM(C35:H36)</f>
        <v>53254</v>
      </c>
      <c r="J35" s="95">
        <v>36695</v>
      </c>
    </row>
    <row r="36" spans="1:10">
      <c r="A36" s="91"/>
      <c r="B36" s="93"/>
      <c r="C36" s="95"/>
      <c r="D36" s="95"/>
      <c r="E36" s="95"/>
      <c r="F36" s="95"/>
      <c r="G36" s="95"/>
      <c r="H36" s="95"/>
      <c r="I36" s="95"/>
      <c r="J36" s="95"/>
    </row>
    <row r="37" spans="1:10">
      <c r="A37" s="91"/>
      <c r="B37" s="93" t="s">
        <v>22</v>
      </c>
      <c r="C37" s="95">
        <v>10654</v>
      </c>
      <c r="D37" s="114">
        <v>14690</v>
      </c>
      <c r="E37" s="95">
        <v>8417</v>
      </c>
      <c r="F37" s="95">
        <v>7126</v>
      </c>
      <c r="G37" s="95">
        <v>85083</v>
      </c>
      <c r="H37" s="95">
        <v>263410</v>
      </c>
      <c r="I37" s="95">
        <f t="shared" ref="I37" si="5">SUM(C37:H38)</f>
        <v>389380</v>
      </c>
      <c r="J37" s="95">
        <v>156042</v>
      </c>
    </row>
    <row r="38" spans="1:10">
      <c r="A38" s="91"/>
      <c r="B38" s="93"/>
      <c r="C38" s="95"/>
      <c r="D38" s="114"/>
      <c r="E38" s="95"/>
      <c r="F38" s="95"/>
      <c r="G38" s="95"/>
      <c r="H38" s="95"/>
      <c r="I38" s="95"/>
      <c r="J38" s="95"/>
    </row>
    <row r="39" spans="1:10">
      <c r="A39" s="91"/>
      <c r="B39" s="96" t="s">
        <v>24</v>
      </c>
      <c r="C39" s="95" t="s">
        <v>106</v>
      </c>
      <c r="D39" s="114">
        <v>364</v>
      </c>
      <c r="E39" s="95">
        <v>161</v>
      </c>
      <c r="F39" s="95">
        <v>6492</v>
      </c>
      <c r="G39" s="95">
        <v>138</v>
      </c>
      <c r="H39" s="95">
        <v>356</v>
      </c>
      <c r="I39" s="95">
        <f t="shared" ref="I39" si="6">SUM(C39:H40)</f>
        <v>7511</v>
      </c>
      <c r="J39" s="95">
        <v>5194</v>
      </c>
    </row>
    <row r="40" spans="1:10">
      <c r="A40" s="91"/>
      <c r="B40" s="96"/>
      <c r="C40" s="95"/>
      <c r="D40" s="114"/>
      <c r="E40" s="95"/>
      <c r="F40" s="95"/>
      <c r="G40" s="95"/>
      <c r="H40" s="95"/>
      <c r="I40" s="95"/>
      <c r="J40" s="95"/>
    </row>
    <row r="41" spans="1:10">
      <c r="A41" s="91"/>
      <c r="B41" s="93" t="s">
        <v>0</v>
      </c>
      <c r="C41" s="95">
        <f>SUM(C22:C25,C31,C33:C40)</f>
        <v>14265</v>
      </c>
      <c r="D41" s="95">
        <f>SUM(D22:D25,D31,D33:D40)</f>
        <v>112298</v>
      </c>
      <c r="E41" s="95">
        <f t="shared" ref="E41:J41" si="7">SUM(E22:E25,E31,E33:E40)</f>
        <v>33662</v>
      </c>
      <c r="F41" s="95">
        <f t="shared" si="7"/>
        <v>137431</v>
      </c>
      <c r="G41" s="95">
        <f t="shared" si="7"/>
        <v>99676</v>
      </c>
      <c r="H41" s="95">
        <f t="shared" si="7"/>
        <v>408377</v>
      </c>
      <c r="I41" s="95">
        <f>SUM(I22:I25,I31,I33:I40)</f>
        <v>805709</v>
      </c>
      <c r="J41" s="95">
        <f t="shared" si="7"/>
        <v>394750</v>
      </c>
    </row>
    <row r="42" spans="1:10">
      <c r="A42" s="92"/>
      <c r="B42" s="94"/>
      <c r="C42" s="89"/>
      <c r="D42" s="89"/>
      <c r="E42" s="89"/>
      <c r="F42" s="89"/>
      <c r="G42" s="89"/>
      <c r="H42" s="89"/>
      <c r="I42" s="89"/>
      <c r="J42" s="89"/>
    </row>
    <row r="43" spans="1:10">
      <c r="A43" s="84" t="s">
        <v>25</v>
      </c>
      <c r="B43" s="85"/>
      <c r="C43" s="88">
        <f t="shared" ref="C43" si="8">SUM(C14,C20,C41)</f>
        <v>28306</v>
      </c>
      <c r="D43" s="88">
        <f>SUM(D14,D20,D41)</f>
        <v>460228</v>
      </c>
      <c r="E43" s="122">
        <f t="shared" ref="E43:J43" si="9">SUM(E14,E20,E41)</f>
        <v>77545</v>
      </c>
      <c r="F43" s="122">
        <f t="shared" si="9"/>
        <v>331767</v>
      </c>
      <c r="G43" s="122">
        <f t="shared" si="9"/>
        <v>108276</v>
      </c>
      <c r="H43" s="122">
        <f t="shared" si="9"/>
        <v>476634</v>
      </c>
      <c r="I43" s="122">
        <f>SUM(I14,I20,I41)</f>
        <v>1482756</v>
      </c>
      <c r="J43" s="88">
        <f t="shared" si="9"/>
        <v>756093</v>
      </c>
    </row>
    <row r="44" spans="1:10">
      <c r="A44" s="86"/>
      <c r="B44" s="87"/>
      <c r="C44" s="89"/>
      <c r="D44" s="89"/>
      <c r="E44" s="123"/>
      <c r="F44" s="123"/>
      <c r="G44" s="123"/>
      <c r="H44" s="123"/>
      <c r="I44" s="123"/>
      <c r="J44" s="89"/>
    </row>
    <row r="45" spans="1:10">
      <c r="A45" s="84" t="s">
        <v>59</v>
      </c>
      <c r="B45" s="85"/>
      <c r="C45" s="88" t="s">
        <v>30</v>
      </c>
      <c r="D45" s="114" t="s">
        <v>30</v>
      </c>
      <c r="E45" s="88" t="s">
        <v>30</v>
      </c>
      <c r="F45" s="88" t="s">
        <v>30</v>
      </c>
      <c r="G45" s="88">
        <v>6869</v>
      </c>
      <c r="H45" s="88">
        <v>115</v>
      </c>
      <c r="I45" s="88">
        <f>G45+H45</f>
        <v>6984</v>
      </c>
      <c r="J45" s="88">
        <v>1864</v>
      </c>
    </row>
    <row r="46" spans="1:10">
      <c r="A46" s="86"/>
      <c r="B46" s="87"/>
      <c r="C46" s="89"/>
      <c r="D46" s="123"/>
      <c r="E46" s="89"/>
      <c r="F46" s="89"/>
      <c r="G46" s="89"/>
      <c r="H46" s="89"/>
      <c r="I46" s="89"/>
      <c r="J46" s="89"/>
    </row>
    <row r="47" spans="1:10">
      <c r="A47" s="63"/>
      <c r="B47" s="64"/>
      <c r="C47" s="65" t="s">
        <v>26</v>
      </c>
      <c r="D47" s="63"/>
      <c r="E47" s="63"/>
      <c r="F47" s="63"/>
      <c r="G47" s="63"/>
      <c r="H47" s="63"/>
      <c r="I47" s="63"/>
      <c r="J47" s="63"/>
    </row>
    <row r="48" spans="1:10">
      <c r="A48" s="42"/>
      <c r="B48" s="66"/>
      <c r="C48" s="67" t="s">
        <v>27</v>
      </c>
      <c r="D48" s="42"/>
      <c r="E48" s="42"/>
      <c r="F48" s="42"/>
      <c r="G48" s="42"/>
      <c r="H48" s="42"/>
      <c r="I48" s="42"/>
      <c r="J48" s="68"/>
    </row>
    <row r="49" spans="1:10">
      <c r="A49" s="69"/>
      <c r="B49" s="69"/>
      <c r="C49" s="70" t="s">
        <v>28</v>
      </c>
      <c r="D49" s="69"/>
      <c r="E49" s="69"/>
      <c r="F49" s="69"/>
      <c r="G49" s="69"/>
      <c r="H49" s="69"/>
      <c r="I49" s="69"/>
      <c r="J49" s="68"/>
    </row>
  </sheetData>
  <mergeCells count="167">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 ref="G41:G42"/>
    <mergeCell ref="H41:H42"/>
    <mergeCell ref="I41:I42"/>
    <mergeCell ref="J41:J42"/>
    <mergeCell ref="F37:F38"/>
    <mergeCell ref="G37:G38"/>
    <mergeCell ref="H37:H38"/>
    <mergeCell ref="I37:I38"/>
    <mergeCell ref="J37:J38"/>
    <mergeCell ref="G39:G40"/>
    <mergeCell ref="H39:H40"/>
    <mergeCell ref="I39:I40"/>
    <mergeCell ref="J39:J40"/>
    <mergeCell ref="B39:B40"/>
    <mergeCell ref="C39:C40"/>
    <mergeCell ref="D39:D40"/>
    <mergeCell ref="E39:E40"/>
    <mergeCell ref="F39:F40"/>
    <mergeCell ref="B37:B38"/>
    <mergeCell ref="C37:C38"/>
    <mergeCell ref="D37:D38"/>
    <mergeCell ref="E37:E38"/>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22:B23"/>
    <mergeCell ref="C22:C23"/>
    <mergeCell ref="D22:D23"/>
    <mergeCell ref="E22:E23"/>
    <mergeCell ref="F22:F23"/>
    <mergeCell ref="E20:E21"/>
    <mergeCell ref="F20:F21"/>
    <mergeCell ref="G20:G21"/>
    <mergeCell ref="H20:H21"/>
    <mergeCell ref="B20:B21"/>
    <mergeCell ref="C20:C21"/>
    <mergeCell ref="D20:D21"/>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H14:H15"/>
    <mergeCell ref="H12:H13"/>
    <mergeCell ref="I12:I13"/>
    <mergeCell ref="J12:J13"/>
    <mergeCell ref="B14:B15"/>
    <mergeCell ref="C14:C15"/>
    <mergeCell ref="D14:D15"/>
    <mergeCell ref="E14:E15"/>
    <mergeCell ref="F14:F15"/>
    <mergeCell ref="G14:G15"/>
    <mergeCell ref="E12:E13"/>
    <mergeCell ref="F12:F13"/>
    <mergeCell ref="G12:G13"/>
    <mergeCell ref="B12:B13"/>
    <mergeCell ref="C12:C13"/>
    <mergeCell ref="D12:D13"/>
    <mergeCell ref="H8:H9"/>
    <mergeCell ref="I8:I9"/>
    <mergeCell ref="J8:J9"/>
    <mergeCell ref="E10:E11"/>
    <mergeCell ref="F10:F11"/>
    <mergeCell ref="G10:G11"/>
    <mergeCell ref="B10:B11"/>
    <mergeCell ref="C10:C11"/>
    <mergeCell ref="D10:D11"/>
    <mergeCell ref="H10:H11"/>
    <mergeCell ref="I10:I11"/>
    <mergeCell ref="J10:J11"/>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s>
  <phoneticPr fontId="3"/>
  <pageMargins left="0.51181102362204722" right="0.5118110236220472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zoomScaleSheetLayoutView="90" workbookViewId="0">
      <selection sqref="A1:J1"/>
    </sheetView>
  </sheetViews>
  <sheetFormatPr defaultRowHeight="13.5"/>
  <cols>
    <col min="1" max="1" width="4.625" style="1" customWidth="1"/>
    <col min="2" max="2" width="18.125" style="1" customWidth="1"/>
    <col min="3" max="10" width="8.625" style="1" customWidth="1"/>
    <col min="11" max="16384" width="9" style="21"/>
  </cols>
  <sheetData>
    <row r="1" spans="1:10" ht="17.25">
      <c r="A1" s="115" t="s">
        <v>119</v>
      </c>
      <c r="B1" s="115"/>
      <c r="C1" s="115"/>
      <c r="D1" s="115"/>
      <c r="E1" s="115"/>
      <c r="F1" s="115"/>
      <c r="G1" s="115"/>
      <c r="H1" s="115"/>
      <c r="I1" s="115"/>
      <c r="J1" s="115"/>
    </row>
    <row r="2" spans="1:10">
      <c r="A2" s="5"/>
      <c r="B2" s="5"/>
      <c r="C2" s="5"/>
      <c r="D2" s="5"/>
      <c r="E2" s="5"/>
      <c r="F2" s="5"/>
      <c r="G2" s="5"/>
      <c r="H2" s="5"/>
      <c r="I2" s="2" t="s">
        <v>1</v>
      </c>
      <c r="J2" s="26"/>
    </row>
    <row r="3" spans="1:10" ht="13.5" customHeight="1">
      <c r="A3" s="16"/>
      <c r="B3" s="22"/>
      <c r="C3" s="15" t="s">
        <v>2</v>
      </c>
      <c r="D3" s="13"/>
      <c r="E3" s="13"/>
      <c r="F3" s="13"/>
      <c r="G3" s="13"/>
      <c r="H3" s="13"/>
      <c r="I3" s="14"/>
      <c r="J3" s="135" t="s">
        <v>3</v>
      </c>
    </row>
    <row r="4" spans="1:10">
      <c r="A4" s="10"/>
      <c r="B4" s="12"/>
      <c r="C4" s="25" t="s">
        <v>4</v>
      </c>
      <c r="D4" s="11" t="s">
        <v>31</v>
      </c>
      <c r="E4" s="25" t="s">
        <v>5</v>
      </c>
      <c r="F4" s="25" t="s">
        <v>6</v>
      </c>
      <c r="G4" s="25" t="s">
        <v>7</v>
      </c>
      <c r="H4" s="25" t="s">
        <v>8</v>
      </c>
      <c r="I4" s="25" t="s">
        <v>9</v>
      </c>
      <c r="J4" s="136"/>
    </row>
    <row r="5" spans="1:10" ht="13.5" customHeight="1">
      <c r="A5" s="10"/>
      <c r="B5" s="9"/>
      <c r="C5" s="24"/>
      <c r="D5" s="23"/>
      <c r="E5" s="24"/>
      <c r="F5" s="24"/>
      <c r="G5" s="24"/>
      <c r="H5" s="24"/>
      <c r="I5" s="24"/>
      <c r="J5" s="137"/>
    </row>
    <row r="6" spans="1:10" ht="13.5" customHeight="1">
      <c r="A6" s="139" t="s">
        <v>10</v>
      </c>
      <c r="B6" s="142" t="s">
        <v>11</v>
      </c>
      <c r="C6" s="95" t="s">
        <v>91</v>
      </c>
      <c r="D6" s="143">
        <v>441</v>
      </c>
      <c r="E6" s="129" t="s">
        <v>29</v>
      </c>
      <c r="F6" s="129">
        <v>312</v>
      </c>
      <c r="G6" s="129" t="s">
        <v>35</v>
      </c>
      <c r="H6" s="129">
        <v>9829</v>
      </c>
      <c r="I6" s="129">
        <f>SUM(C6:H7)</f>
        <v>10582</v>
      </c>
      <c r="J6" s="129">
        <v>3327</v>
      </c>
    </row>
    <row r="7" spans="1:10" ht="13.5" customHeight="1">
      <c r="A7" s="140"/>
      <c r="B7" s="132"/>
      <c r="C7" s="95"/>
      <c r="D7" s="131"/>
      <c r="E7" s="130"/>
      <c r="F7" s="130"/>
      <c r="G7" s="130"/>
      <c r="H7" s="130"/>
      <c r="I7" s="130"/>
      <c r="J7" s="130"/>
    </row>
    <row r="8" spans="1:10" ht="13.5" customHeight="1">
      <c r="A8" s="140"/>
      <c r="B8" s="132" t="s">
        <v>12</v>
      </c>
      <c r="C8" s="95" t="s">
        <v>91</v>
      </c>
      <c r="D8" s="131">
        <v>6474</v>
      </c>
      <c r="E8" s="130" t="s">
        <v>29</v>
      </c>
      <c r="F8" s="130">
        <v>415</v>
      </c>
      <c r="G8" s="130">
        <v>105</v>
      </c>
      <c r="H8" s="130">
        <v>1879</v>
      </c>
      <c r="I8" s="130">
        <f>SUM(C8:H9)</f>
        <v>8873</v>
      </c>
      <c r="J8" s="130">
        <v>4499</v>
      </c>
    </row>
    <row r="9" spans="1:10" ht="13.5" customHeight="1">
      <c r="A9" s="140"/>
      <c r="B9" s="132"/>
      <c r="C9" s="95"/>
      <c r="D9" s="131"/>
      <c r="E9" s="130"/>
      <c r="F9" s="130"/>
      <c r="G9" s="130"/>
      <c r="H9" s="130"/>
      <c r="I9" s="130"/>
      <c r="J9" s="130"/>
    </row>
    <row r="10" spans="1:10" ht="13.5" customHeight="1">
      <c r="A10" s="140"/>
      <c r="B10" s="132" t="s">
        <v>13</v>
      </c>
      <c r="C10" s="95" t="s">
        <v>91</v>
      </c>
      <c r="D10" s="131">
        <v>801</v>
      </c>
      <c r="E10" s="130" t="s">
        <v>29</v>
      </c>
      <c r="F10" s="130">
        <v>374</v>
      </c>
      <c r="G10" s="130">
        <v>60</v>
      </c>
      <c r="H10" s="130" t="s">
        <v>35</v>
      </c>
      <c r="I10" s="130">
        <f>SUM(C10:H11)</f>
        <v>1235</v>
      </c>
      <c r="J10" s="130">
        <v>472</v>
      </c>
    </row>
    <row r="11" spans="1:10" ht="13.5" customHeight="1">
      <c r="A11" s="140"/>
      <c r="B11" s="132"/>
      <c r="C11" s="95"/>
      <c r="D11" s="131"/>
      <c r="E11" s="130"/>
      <c r="F11" s="130"/>
      <c r="G11" s="130"/>
      <c r="H11" s="130"/>
      <c r="I11" s="130"/>
      <c r="J11" s="130"/>
    </row>
    <row r="12" spans="1:10" ht="13.5" customHeight="1">
      <c r="A12" s="140"/>
      <c r="B12" s="138" t="s">
        <v>14</v>
      </c>
      <c r="C12" s="95" t="s">
        <v>91</v>
      </c>
      <c r="D12" s="131" t="s">
        <v>125</v>
      </c>
      <c r="E12" s="130" t="s">
        <v>29</v>
      </c>
      <c r="F12" s="130" t="s">
        <v>29</v>
      </c>
      <c r="G12" s="130" t="s">
        <v>29</v>
      </c>
      <c r="H12" s="130" t="s">
        <v>29</v>
      </c>
      <c r="I12" s="95" t="s">
        <v>125</v>
      </c>
      <c r="J12" s="95" t="s">
        <v>35</v>
      </c>
    </row>
    <row r="13" spans="1:10">
      <c r="A13" s="140"/>
      <c r="B13" s="138"/>
      <c r="C13" s="95"/>
      <c r="D13" s="131"/>
      <c r="E13" s="130"/>
      <c r="F13" s="130"/>
      <c r="G13" s="130"/>
      <c r="H13" s="130"/>
      <c r="I13" s="95"/>
      <c r="J13" s="95"/>
    </row>
    <row r="14" spans="1:10" ht="13.5" customHeight="1">
      <c r="A14" s="140"/>
      <c r="B14" s="150" t="s">
        <v>0</v>
      </c>
      <c r="C14" s="95" t="s">
        <v>91</v>
      </c>
      <c r="D14" s="131">
        <f>SUM(D6:D13)</f>
        <v>7716</v>
      </c>
      <c r="E14" s="130" t="s">
        <v>125</v>
      </c>
      <c r="F14" s="130">
        <f>SUM(F6:F13)</f>
        <v>1101</v>
      </c>
      <c r="G14" s="130">
        <f t="shared" ref="G14" si="0">SUM(G6:G13)</f>
        <v>165</v>
      </c>
      <c r="H14" s="130">
        <f>SUM(H6:H13)</f>
        <v>11708</v>
      </c>
      <c r="I14" s="130">
        <f>SUM(I6:I13)</f>
        <v>20690</v>
      </c>
      <c r="J14" s="130">
        <f>SUM(J6:J13)</f>
        <v>8298</v>
      </c>
    </row>
    <row r="15" spans="1:10" ht="13.5" customHeight="1">
      <c r="A15" s="141"/>
      <c r="B15" s="151"/>
      <c r="C15" s="95"/>
      <c r="D15" s="133"/>
      <c r="E15" s="134"/>
      <c r="F15" s="134"/>
      <c r="G15" s="134"/>
      <c r="H15" s="134"/>
      <c r="I15" s="134"/>
      <c r="J15" s="134"/>
    </row>
    <row r="16" spans="1:10" ht="13.5" customHeight="1">
      <c r="A16" s="144" t="s">
        <v>19</v>
      </c>
      <c r="B16" s="147" t="s">
        <v>15</v>
      </c>
      <c r="C16" s="129">
        <v>3094</v>
      </c>
      <c r="D16" s="143">
        <v>184820</v>
      </c>
      <c r="E16" s="129">
        <v>2308</v>
      </c>
      <c r="F16" s="129">
        <v>139413</v>
      </c>
      <c r="G16" s="129">
        <v>5912</v>
      </c>
      <c r="H16" s="129">
        <v>56624</v>
      </c>
      <c r="I16" s="129">
        <f>SUM(C16:H17)</f>
        <v>392171</v>
      </c>
      <c r="J16" s="129">
        <v>224516</v>
      </c>
    </row>
    <row r="17" spans="1:10" ht="13.5" customHeight="1">
      <c r="A17" s="145"/>
      <c r="B17" s="148"/>
      <c r="C17" s="130"/>
      <c r="D17" s="131"/>
      <c r="E17" s="130"/>
      <c r="F17" s="130"/>
      <c r="G17" s="130"/>
      <c r="H17" s="130"/>
      <c r="I17" s="130"/>
      <c r="J17" s="130"/>
    </row>
    <row r="18" spans="1:10" ht="13.5" customHeight="1">
      <c r="A18" s="145"/>
      <c r="B18" s="132" t="s">
        <v>16</v>
      </c>
      <c r="C18" s="130">
        <v>10120</v>
      </c>
      <c r="D18" s="131">
        <v>174067</v>
      </c>
      <c r="E18" s="130">
        <v>47595</v>
      </c>
      <c r="F18" s="130">
        <v>62532</v>
      </c>
      <c r="G18" s="130">
        <v>12279</v>
      </c>
      <c r="H18" s="130">
        <v>8972</v>
      </c>
      <c r="I18" s="130">
        <f>SUM(C18:H19)</f>
        <v>315565</v>
      </c>
      <c r="J18" s="130">
        <v>135890</v>
      </c>
    </row>
    <row r="19" spans="1:10" ht="13.5" customHeight="1">
      <c r="A19" s="145"/>
      <c r="B19" s="132"/>
      <c r="C19" s="130"/>
      <c r="D19" s="131"/>
      <c r="E19" s="130"/>
      <c r="F19" s="130"/>
      <c r="G19" s="130"/>
      <c r="H19" s="130"/>
      <c r="I19" s="130"/>
      <c r="J19" s="130"/>
    </row>
    <row r="20" spans="1:10" ht="13.5" customHeight="1">
      <c r="A20" s="145"/>
      <c r="B20" s="132" t="s">
        <v>0</v>
      </c>
      <c r="C20" s="130">
        <f>SUM(C16:C19)</f>
        <v>13214</v>
      </c>
      <c r="D20" s="131">
        <f>SUM(D16:D19)</f>
        <v>358887</v>
      </c>
      <c r="E20" s="130">
        <f>SUM(E16:E19)</f>
        <v>49903</v>
      </c>
      <c r="F20" s="130">
        <f t="shared" ref="F20:H20" si="1">SUM(F16:F19)</f>
        <v>201945</v>
      </c>
      <c r="G20" s="130">
        <f t="shared" si="1"/>
        <v>18191</v>
      </c>
      <c r="H20" s="130">
        <f t="shared" si="1"/>
        <v>65596</v>
      </c>
      <c r="I20" s="130">
        <f>SUM(I16:I19)</f>
        <v>707736</v>
      </c>
      <c r="J20" s="130">
        <f>SUM(J16:J19)</f>
        <v>360406</v>
      </c>
    </row>
    <row r="21" spans="1:10" ht="13.5" customHeight="1">
      <c r="A21" s="146"/>
      <c r="B21" s="149"/>
      <c r="C21" s="134"/>
      <c r="D21" s="133"/>
      <c r="E21" s="134"/>
      <c r="F21" s="134"/>
      <c r="G21" s="134"/>
      <c r="H21" s="134"/>
      <c r="I21" s="134"/>
      <c r="J21" s="134"/>
    </row>
    <row r="22" spans="1:10" ht="13.5" customHeight="1">
      <c r="A22" s="162" t="s">
        <v>23</v>
      </c>
      <c r="B22" s="152" t="s">
        <v>17</v>
      </c>
      <c r="C22" s="129" t="s">
        <v>29</v>
      </c>
      <c r="D22" s="143">
        <v>12581</v>
      </c>
      <c r="E22" s="129" t="s">
        <v>35</v>
      </c>
      <c r="F22" s="129">
        <v>25679</v>
      </c>
      <c r="G22" s="129" t="s">
        <v>35</v>
      </c>
      <c r="H22" s="129">
        <v>210</v>
      </c>
      <c r="I22" s="129">
        <f>SUM(C22:H23)</f>
        <v>38470</v>
      </c>
      <c r="J22" s="129">
        <v>30236</v>
      </c>
    </row>
    <row r="23" spans="1:10">
      <c r="A23" s="163"/>
      <c r="B23" s="153"/>
      <c r="C23" s="130"/>
      <c r="D23" s="131"/>
      <c r="E23" s="130"/>
      <c r="F23" s="130"/>
      <c r="G23" s="130"/>
      <c r="H23" s="130"/>
      <c r="I23" s="130"/>
      <c r="J23" s="130"/>
    </row>
    <row r="24" spans="1:10" ht="13.5" customHeight="1">
      <c r="A24" s="163"/>
      <c r="B24" s="153" t="s">
        <v>18</v>
      </c>
      <c r="C24" s="130" t="s">
        <v>29</v>
      </c>
      <c r="D24" s="131">
        <v>50043</v>
      </c>
      <c r="E24" s="130">
        <v>8433</v>
      </c>
      <c r="F24" s="130">
        <v>23228</v>
      </c>
      <c r="G24" s="130">
        <v>87</v>
      </c>
      <c r="H24" s="130">
        <v>488</v>
      </c>
      <c r="I24" s="130">
        <f>SUM(C24:H25)</f>
        <v>82279</v>
      </c>
      <c r="J24" s="130">
        <v>32464</v>
      </c>
    </row>
    <row r="25" spans="1:10">
      <c r="A25" s="163"/>
      <c r="B25" s="156"/>
      <c r="C25" s="157"/>
      <c r="D25" s="158"/>
      <c r="E25" s="157"/>
      <c r="F25" s="157"/>
      <c r="G25" s="157"/>
      <c r="H25" s="157"/>
      <c r="I25" s="157"/>
      <c r="J25" s="157"/>
    </row>
    <row r="26" spans="1:10" s="41" customFormat="1">
      <c r="A26" s="163"/>
      <c r="B26" s="57" t="s">
        <v>53</v>
      </c>
      <c r="C26" s="58">
        <v>9</v>
      </c>
      <c r="D26" s="59">
        <v>2697</v>
      </c>
      <c r="E26" s="79">
        <v>9243</v>
      </c>
      <c r="F26" s="58">
        <v>3067</v>
      </c>
      <c r="G26" s="58">
        <v>295</v>
      </c>
      <c r="H26" s="58">
        <v>77303</v>
      </c>
      <c r="I26" s="58">
        <f>SUM(C26:H26)</f>
        <v>92614</v>
      </c>
      <c r="J26" s="58">
        <v>30548</v>
      </c>
    </row>
    <row r="27" spans="1:10" s="41" customFormat="1">
      <c r="A27" s="163"/>
      <c r="B27" s="57" t="s">
        <v>54</v>
      </c>
      <c r="C27" s="58" t="s">
        <v>35</v>
      </c>
      <c r="D27" s="59">
        <v>767</v>
      </c>
      <c r="E27" s="79" t="s">
        <v>35</v>
      </c>
      <c r="F27" s="58">
        <v>962</v>
      </c>
      <c r="G27" s="58">
        <v>246</v>
      </c>
      <c r="H27" s="58">
        <v>15536</v>
      </c>
      <c r="I27" s="58">
        <f t="shared" ref="I27:I30" si="2">SUM(C27:H27)</f>
        <v>17511</v>
      </c>
      <c r="J27" s="58">
        <v>9781</v>
      </c>
    </row>
    <row r="28" spans="1:10" s="41" customFormat="1">
      <c r="A28" s="163"/>
      <c r="B28" s="57" t="s">
        <v>55</v>
      </c>
      <c r="C28" s="58" t="s">
        <v>29</v>
      </c>
      <c r="D28" s="59">
        <v>41</v>
      </c>
      <c r="E28" s="79" t="s">
        <v>35</v>
      </c>
      <c r="F28" s="58">
        <v>831</v>
      </c>
      <c r="G28" s="58" t="s">
        <v>35</v>
      </c>
      <c r="H28" s="58">
        <v>74</v>
      </c>
      <c r="I28" s="58">
        <f t="shared" si="2"/>
        <v>946</v>
      </c>
      <c r="J28" s="58">
        <v>172</v>
      </c>
    </row>
    <row r="29" spans="1:10" s="41" customFormat="1">
      <c r="A29" s="163"/>
      <c r="B29" s="57" t="s">
        <v>56</v>
      </c>
      <c r="C29" s="58">
        <v>2581</v>
      </c>
      <c r="D29" s="59">
        <v>7379</v>
      </c>
      <c r="E29" s="79">
        <v>3880</v>
      </c>
      <c r="F29" s="58">
        <v>7772</v>
      </c>
      <c r="G29" s="58">
        <v>10708</v>
      </c>
      <c r="H29" s="58">
        <v>61260</v>
      </c>
      <c r="I29" s="58">
        <f t="shared" si="2"/>
        <v>93580</v>
      </c>
      <c r="J29" s="58">
        <v>63934</v>
      </c>
    </row>
    <row r="30" spans="1:10" s="41" customFormat="1">
      <c r="A30" s="163"/>
      <c r="B30" s="60" t="s">
        <v>57</v>
      </c>
      <c r="C30" s="79">
        <v>198</v>
      </c>
      <c r="D30" s="78">
        <v>3980</v>
      </c>
      <c r="E30" s="79">
        <v>3492</v>
      </c>
      <c r="F30" s="79">
        <v>5220</v>
      </c>
      <c r="G30" s="79">
        <v>6211</v>
      </c>
      <c r="H30" s="79">
        <v>7375</v>
      </c>
      <c r="I30" s="58">
        <f t="shared" si="2"/>
        <v>26476</v>
      </c>
      <c r="J30" s="79">
        <v>15457</v>
      </c>
    </row>
    <row r="31" spans="1:10" ht="13.5" customHeight="1">
      <c r="A31" s="163"/>
      <c r="B31" s="96" t="s">
        <v>58</v>
      </c>
      <c r="C31" s="130">
        <f>SUM(C26:C30)</f>
        <v>2788</v>
      </c>
      <c r="D31" s="131">
        <f>SUM(D26:D30)</f>
        <v>14864</v>
      </c>
      <c r="E31" s="130">
        <f>SUM(E26:E30)</f>
        <v>16615</v>
      </c>
      <c r="F31" s="130">
        <f t="shared" ref="F31:H31" si="3">SUM(F26:F30)</f>
        <v>17852</v>
      </c>
      <c r="G31" s="130">
        <f t="shared" si="3"/>
        <v>17460</v>
      </c>
      <c r="H31" s="130">
        <f t="shared" si="3"/>
        <v>161548</v>
      </c>
      <c r="I31" s="130">
        <f>SUM(C31:H32)</f>
        <v>231127</v>
      </c>
      <c r="J31" s="130">
        <f>SUM(J26:J30)</f>
        <v>119892</v>
      </c>
    </row>
    <row r="32" spans="1:10" ht="13.5" customHeight="1">
      <c r="A32" s="163"/>
      <c r="B32" s="100"/>
      <c r="C32" s="157"/>
      <c r="D32" s="158"/>
      <c r="E32" s="157"/>
      <c r="F32" s="157"/>
      <c r="G32" s="157"/>
      <c r="H32" s="157"/>
      <c r="I32" s="157"/>
      <c r="J32" s="157"/>
    </row>
    <row r="33" spans="1:10" ht="13.5" customHeight="1">
      <c r="A33" s="163"/>
      <c r="B33" s="159" t="s">
        <v>20</v>
      </c>
      <c r="C33" s="155" t="s">
        <v>29</v>
      </c>
      <c r="D33" s="160">
        <v>40312</v>
      </c>
      <c r="E33" s="155" t="s">
        <v>29</v>
      </c>
      <c r="F33" s="155">
        <v>15537</v>
      </c>
      <c r="G33" s="155" t="s">
        <v>29</v>
      </c>
      <c r="H33" s="155" t="s">
        <v>29</v>
      </c>
      <c r="I33" s="155">
        <f>SUM(C33:H34)</f>
        <v>55849</v>
      </c>
      <c r="J33" s="155">
        <v>29300</v>
      </c>
    </row>
    <row r="34" spans="1:10" ht="13.5" customHeight="1">
      <c r="A34" s="163"/>
      <c r="B34" s="154"/>
      <c r="C34" s="130"/>
      <c r="D34" s="131"/>
      <c r="E34" s="130"/>
      <c r="F34" s="130"/>
      <c r="G34" s="130"/>
      <c r="H34" s="130"/>
      <c r="I34" s="130"/>
      <c r="J34" s="130"/>
    </row>
    <row r="35" spans="1:10" ht="13.5" customHeight="1">
      <c r="A35" s="163"/>
      <c r="B35" s="154" t="s">
        <v>21</v>
      </c>
      <c r="C35" s="95" t="s">
        <v>91</v>
      </c>
      <c r="D35" s="95" t="s">
        <v>91</v>
      </c>
      <c r="E35" s="95" t="s">
        <v>91</v>
      </c>
      <c r="F35" s="130">
        <v>47719</v>
      </c>
      <c r="G35" s="95" t="s">
        <v>91</v>
      </c>
      <c r="H35" s="95" t="s">
        <v>91</v>
      </c>
      <c r="I35" s="130">
        <f t="shared" ref="I35" si="4">SUM(C35:H36)</f>
        <v>47719</v>
      </c>
      <c r="J35" s="130">
        <v>30793</v>
      </c>
    </row>
    <row r="36" spans="1:10" ht="13.5" customHeight="1">
      <c r="A36" s="163"/>
      <c r="B36" s="154"/>
      <c r="C36" s="95"/>
      <c r="D36" s="95"/>
      <c r="E36" s="95"/>
      <c r="F36" s="130"/>
      <c r="G36" s="95"/>
      <c r="H36" s="95"/>
      <c r="I36" s="130"/>
      <c r="J36" s="130"/>
    </row>
    <row r="37" spans="1:10">
      <c r="A37" s="163"/>
      <c r="B37" s="154" t="s">
        <v>22</v>
      </c>
      <c r="C37" s="130">
        <v>1576</v>
      </c>
      <c r="D37" s="131">
        <v>13353</v>
      </c>
      <c r="E37" s="130">
        <v>10530</v>
      </c>
      <c r="F37" s="130">
        <v>7671</v>
      </c>
      <c r="G37" s="130">
        <v>123375</v>
      </c>
      <c r="H37" s="130">
        <v>320055</v>
      </c>
      <c r="I37" s="130">
        <f t="shared" ref="I37" si="5">SUM(C37:H38)</f>
        <v>476560</v>
      </c>
      <c r="J37" s="130">
        <v>180315</v>
      </c>
    </row>
    <row r="38" spans="1:10">
      <c r="A38" s="163"/>
      <c r="B38" s="154"/>
      <c r="C38" s="130"/>
      <c r="D38" s="131"/>
      <c r="E38" s="130"/>
      <c r="F38" s="130"/>
      <c r="G38" s="130"/>
      <c r="H38" s="130"/>
      <c r="I38" s="130"/>
      <c r="J38" s="130"/>
    </row>
    <row r="39" spans="1:10" ht="13.5" customHeight="1">
      <c r="A39" s="163"/>
      <c r="B39" s="165" t="s">
        <v>24</v>
      </c>
      <c r="C39" s="130" t="s">
        <v>106</v>
      </c>
      <c r="D39" s="131">
        <v>382</v>
      </c>
      <c r="E39" s="130">
        <v>380</v>
      </c>
      <c r="F39" s="130">
        <v>6957</v>
      </c>
      <c r="G39" s="130">
        <v>111</v>
      </c>
      <c r="H39" s="130">
        <v>447</v>
      </c>
      <c r="I39" s="130">
        <f t="shared" ref="I39" si="6">SUM(C39:H40)</f>
        <v>8277</v>
      </c>
      <c r="J39" s="130">
        <v>5449</v>
      </c>
    </row>
    <row r="40" spans="1:10">
      <c r="A40" s="163"/>
      <c r="B40" s="165"/>
      <c r="C40" s="130"/>
      <c r="D40" s="131"/>
      <c r="E40" s="130"/>
      <c r="F40" s="130"/>
      <c r="G40" s="130"/>
      <c r="H40" s="130"/>
      <c r="I40" s="130"/>
      <c r="J40" s="130"/>
    </row>
    <row r="41" spans="1:10" s="27" customFormat="1">
      <c r="A41" s="163"/>
      <c r="B41" s="165" t="s">
        <v>32</v>
      </c>
      <c r="C41" s="130">
        <f>SUM(C22:C25,C31,C33:C40)</f>
        <v>4364</v>
      </c>
      <c r="D41" s="130">
        <f>SUM(D22:D25,D31,D33:D40)</f>
        <v>131535</v>
      </c>
      <c r="E41" s="130">
        <f t="shared" ref="E41:J41" si="7">SUM(E22:E25,E31,E33:E40)</f>
        <v>35958</v>
      </c>
      <c r="F41" s="130">
        <f t="shared" si="7"/>
        <v>144643</v>
      </c>
      <c r="G41" s="130">
        <f t="shared" si="7"/>
        <v>141033</v>
      </c>
      <c r="H41" s="130">
        <f t="shared" si="7"/>
        <v>482748</v>
      </c>
      <c r="I41" s="130">
        <f>SUM(I22:I25,I31,I33:I40)</f>
        <v>940281</v>
      </c>
      <c r="J41" s="130">
        <f t="shared" si="7"/>
        <v>428449</v>
      </c>
    </row>
    <row r="42" spans="1:10" s="27" customFormat="1">
      <c r="A42" s="164"/>
      <c r="B42" s="166"/>
      <c r="C42" s="161"/>
      <c r="D42" s="161"/>
      <c r="E42" s="161"/>
      <c r="F42" s="161"/>
      <c r="G42" s="161"/>
      <c r="H42" s="161"/>
      <c r="I42" s="161"/>
      <c r="J42" s="161"/>
    </row>
    <row r="43" spans="1:10" s="27" customFormat="1">
      <c r="A43" s="167" t="s">
        <v>25</v>
      </c>
      <c r="B43" s="168"/>
      <c r="C43" s="129">
        <f>SUM(C14,C20,C41)</f>
        <v>17578</v>
      </c>
      <c r="D43" s="129">
        <f>SUM(D14,D20,D41)</f>
        <v>498138</v>
      </c>
      <c r="E43" s="143">
        <f t="shared" ref="E43:J43" si="8">SUM(E14,E20,E41)</f>
        <v>85861</v>
      </c>
      <c r="F43" s="143">
        <f t="shared" si="8"/>
        <v>347689</v>
      </c>
      <c r="G43" s="143">
        <f t="shared" si="8"/>
        <v>159389</v>
      </c>
      <c r="H43" s="143">
        <f t="shared" si="8"/>
        <v>560052</v>
      </c>
      <c r="I43" s="143">
        <f>SUM(I14,I20,I41)</f>
        <v>1668707</v>
      </c>
      <c r="J43" s="129">
        <f t="shared" si="8"/>
        <v>797153</v>
      </c>
    </row>
    <row r="44" spans="1:10" s="27" customFormat="1">
      <c r="A44" s="169"/>
      <c r="B44" s="170"/>
      <c r="C44" s="134"/>
      <c r="D44" s="134"/>
      <c r="E44" s="133"/>
      <c r="F44" s="133"/>
      <c r="G44" s="133"/>
      <c r="H44" s="133"/>
      <c r="I44" s="133"/>
      <c r="J44" s="134"/>
    </row>
    <row r="45" spans="1:10" s="41" customFormat="1">
      <c r="A45" s="84" t="s">
        <v>59</v>
      </c>
      <c r="B45" s="85"/>
      <c r="C45" s="88" t="s">
        <v>30</v>
      </c>
      <c r="D45" s="88" t="s">
        <v>30</v>
      </c>
      <c r="E45" s="88" t="s">
        <v>30</v>
      </c>
      <c r="F45" s="88" t="s">
        <v>30</v>
      </c>
      <c r="G45" s="88">
        <v>6118</v>
      </c>
      <c r="H45" s="88">
        <v>130</v>
      </c>
      <c r="I45" s="88">
        <f>G45+H45</f>
        <v>6248</v>
      </c>
      <c r="J45" s="88">
        <v>1321</v>
      </c>
    </row>
    <row r="46" spans="1:10" s="41" customFormat="1">
      <c r="A46" s="86"/>
      <c r="B46" s="87"/>
      <c r="C46" s="89"/>
      <c r="D46" s="89"/>
      <c r="E46" s="89"/>
      <c r="F46" s="89"/>
      <c r="G46" s="89"/>
      <c r="H46" s="89"/>
      <c r="I46" s="89"/>
      <c r="J46" s="89"/>
    </row>
    <row r="47" spans="1:10" s="27" customFormat="1">
      <c r="A47" s="17"/>
      <c r="B47" s="7"/>
      <c r="C47" s="3" t="s">
        <v>26</v>
      </c>
      <c r="D47" s="17"/>
      <c r="E47" s="17"/>
      <c r="F47" s="17"/>
      <c r="G47" s="17"/>
      <c r="H47" s="17"/>
      <c r="I47" s="17"/>
      <c r="J47" s="17"/>
    </row>
    <row r="48" spans="1:10">
      <c r="A48" s="5"/>
      <c r="B48" s="6"/>
      <c r="C48" s="8" t="s">
        <v>27</v>
      </c>
      <c r="D48" s="5"/>
      <c r="E48" s="5"/>
      <c r="F48" s="5"/>
      <c r="G48" s="5"/>
      <c r="H48" s="5"/>
      <c r="I48" s="5"/>
    </row>
    <row r="49" spans="1:10">
      <c r="A49" s="18"/>
      <c r="B49" s="18"/>
      <c r="C49" s="20" t="s">
        <v>28</v>
      </c>
      <c r="D49" s="18"/>
      <c r="E49" s="18"/>
      <c r="F49" s="18"/>
      <c r="G49" s="18"/>
      <c r="H49" s="18"/>
      <c r="I49" s="18"/>
    </row>
    <row r="50" spans="1:10">
      <c r="A50" s="18"/>
      <c r="B50" s="18"/>
      <c r="C50" s="18"/>
      <c r="D50" s="18"/>
      <c r="E50" s="18"/>
      <c r="F50" s="18"/>
      <c r="G50" s="18"/>
      <c r="H50" s="18"/>
      <c r="I50" s="18"/>
    </row>
    <row r="51" spans="1:10">
      <c r="A51" s="19"/>
      <c r="B51" s="19"/>
      <c r="C51" s="19"/>
      <c r="D51" s="19"/>
      <c r="E51" s="19"/>
      <c r="F51" s="19"/>
      <c r="G51" s="19"/>
      <c r="H51" s="19"/>
      <c r="I51" s="19"/>
    </row>
    <row r="52" spans="1:10">
      <c r="A52" s="19"/>
      <c r="B52" s="19"/>
      <c r="C52" s="19"/>
      <c r="D52" s="19"/>
      <c r="E52" s="19"/>
      <c r="F52" s="19"/>
      <c r="G52" s="19"/>
      <c r="H52" s="19"/>
      <c r="I52" s="19"/>
      <c r="J52" s="19"/>
    </row>
  </sheetData>
  <mergeCells count="167">
    <mergeCell ref="J43:J44"/>
    <mergeCell ref="J41:J42"/>
    <mergeCell ref="A22:A42"/>
    <mergeCell ref="B41:B42"/>
    <mergeCell ref="C41:C42"/>
    <mergeCell ref="D41:D42"/>
    <mergeCell ref="E41:E42"/>
    <mergeCell ref="F41:F42"/>
    <mergeCell ref="G41:G42"/>
    <mergeCell ref="H41:H42"/>
    <mergeCell ref="I41:I42"/>
    <mergeCell ref="A43:B44"/>
    <mergeCell ref="C43:C44"/>
    <mergeCell ref="D43:D44"/>
    <mergeCell ref="E43:E44"/>
    <mergeCell ref="F43:F44"/>
    <mergeCell ref="G43:G44"/>
    <mergeCell ref="H43:H44"/>
    <mergeCell ref="I43:I44"/>
    <mergeCell ref="I37:I38"/>
    <mergeCell ref="J37:J38"/>
    <mergeCell ref="J39:J40"/>
    <mergeCell ref="B39:B40"/>
    <mergeCell ref="C39:C40"/>
    <mergeCell ref="D39:D40"/>
    <mergeCell ref="E39:E40"/>
    <mergeCell ref="F39:F40"/>
    <mergeCell ref="G39:G40"/>
    <mergeCell ref="H39:H40"/>
    <mergeCell ref="I39:I40"/>
    <mergeCell ref="J24:J25"/>
    <mergeCell ref="B35:B36"/>
    <mergeCell ref="C35:C36"/>
    <mergeCell ref="D35:D36"/>
    <mergeCell ref="E35:E36"/>
    <mergeCell ref="F35:F36"/>
    <mergeCell ref="G35:G36"/>
    <mergeCell ref="H35:H36"/>
    <mergeCell ref="I31:I32"/>
    <mergeCell ref="J31:J32"/>
    <mergeCell ref="B33:B34"/>
    <mergeCell ref="C33:C34"/>
    <mergeCell ref="D33:D34"/>
    <mergeCell ref="E33:E34"/>
    <mergeCell ref="F33:F34"/>
    <mergeCell ref="G33:G34"/>
    <mergeCell ref="H33:H34"/>
    <mergeCell ref="I33:I34"/>
    <mergeCell ref="J33:J34"/>
    <mergeCell ref="I35:I36"/>
    <mergeCell ref="J35:J36"/>
    <mergeCell ref="B24:B25"/>
    <mergeCell ref="C24:C25"/>
    <mergeCell ref="D24:D25"/>
    <mergeCell ref="E24:E25"/>
    <mergeCell ref="F24:F25"/>
    <mergeCell ref="G24:G25"/>
    <mergeCell ref="H24:H25"/>
    <mergeCell ref="I24:I25"/>
    <mergeCell ref="B31:B32"/>
    <mergeCell ref="C31:C32"/>
    <mergeCell ref="D31:D32"/>
    <mergeCell ref="E31:E32"/>
    <mergeCell ref="F31:F32"/>
    <mergeCell ref="G31:G32"/>
    <mergeCell ref="H31:H32"/>
    <mergeCell ref="B37:B38"/>
    <mergeCell ref="C37:C38"/>
    <mergeCell ref="D37:D38"/>
    <mergeCell ref="E37:E38"/>
    <mergeCell ref="F37:F38"/>
    <mergeCell ref="G37:G38"/>
    <mergeCell ref="H37:H38"/>
    <mergeCell ref="D20:D21"/>
    <mergeCell ref="E20:E21"/>
    <mergeCell ref="F20:F21"/>
    <mergeCell ref="G20:G21"/>
    <mergeCell ref="H20:H21"/>
    <mergeCell ref="I20:I21"/>
    <mergeCell ref="J20:J21"/>
    <mergeCell ref="B22:B23"/>
    <mergeCell ref="C22:C23"/>
    <mergeCell ref="D22:D23"/>
    <mergeCell ref="E22:E23"/>
    <mergeCell ref="F22:F23"/>
    <mergeCell ref="G22:G23"/>
    <mergeCell ref="H22:H23"/>
    <mergeCell ref="I22:I23"/>
    <mergeCell ref="J22:J23"/>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B14:B15"/>
    <mergeCell ref="C14:C15"/>
    <mergeCell ref="D14:D15"/>
    <mergeCell ref="E14:E15"/>
    <mergeCell ref="F14:F15"/>
    <mergeCell ref="G14:G15"/>
    <mergeCell ref="H14:H15"/>
    <mergeCell ref="I14:I15"/>
    <mergeCell ref="J3:J5"/>
    <mergeCell ref="A1:J1"/>
    <mergeCell ref="H10:H11"/>
    <mergeCell ref="I10:I11"/>
    <mergeCell ref="B12:B13"/>
    <mergeCell ref="C12:C13"/>
    <mergeCell ref="D12:D13"/>
    <mergeCell ref="E12:E13"/>
    <mergeCell ref="A6:A15"/>
    <mergeCell ref="B6:B7"/>
    <mergeCell ref="C6:C7"/>
    <mergeCell ref="D6:D7"/>
    <mergeCell ref="E6:E7"/>
    <mergeCell ref="F6:F7"/>
    <mergeCell ref="G6:G7"/>
    <mergeCell ref="H6:H7"/>
    <mergeCell ref="B8:B9"/>
    <mergeCell ref="C8:C9"/>
    <mergeCell ref="D8:D9"/>
    <mergeCell ref="E8:E9"/>
    <mergeCell ref="F8:F9"/>
    <mergeCell ref="G8:G9"/>
    <mergeCell ref="H8:H9"/>
    <mergeCell ref="G12:G13"/>
    <mergeCell ref="H12:H13"/>
    <mergeCell ref="B10:B11"/>
    <mergeCell ref="C10:C11"/>
    <mergeCell ref="D10:D11"/>
    <mergeCell ref="E10:E11"/>
    <mergeCell ref="I6:I7"/>
    <mergeCell ref="J6:J7"/>
    <mergeCell ref="F12:F13"/>
    <mergeCell ref="I8:I9"/>
    <mergeCell ref="J8:J9"/>
    <mergeCell ref="I12:I13"/>
    <mergeCell ref="J12:J13"/>
    <mergeCell ref="J10:J11"/>
    <mergeCell ref="F10:F11"/>
    <mergeCell ref="G10:G11"/>
    <mergeCell ref="A45:B46"/>
    <mergeCell ref="C45:C46"/>
    <mergeCell ref="D45:D46"/>
    <mergeCell ref="E45:E46"/>
    <mergeCell ref="F45:F46"/>
    <mergeCell ref="G45:G46"/>
    <mergeCell ref="H45:H46"/>
    <mergeCell ref="I45:I46"/>
    <mergeCell ref="J45:J46"/>
  </mergeCells>
  <phoneticPr fontId="3"/>
  <pageMargins left="0.59055118110236227" right="0" top="0.78740157480314965" bottom="0" header="0.31496062992125984" footer="0.31496062992125984"/>
  <pageSetup paperSize="9" fitToWidth="0"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9"/>
  <sheetViews>
    <sheetView zoomScaleNormal="100" zoomScaleSheetLayoutView="90" workbookViewId="0">
      <selection sqref="A1:J1"/>
    </sheetView>
  </sheetViews>
  <sheetFormatPr defaultRowHeight="13.5"/>
  <cols>
    <col min="1" max="1" width="4.625" style="27" customWidth="1"/>
    <col min="2" max="2" width="18.125" style="27" customWidth="1"/>
    <col min="3" max="10" width="8.625" style="27" customWidth="1"/>
    <col min="11" max="16384" width="9" style="27"/>
  </cols>
  <sheetData>
    <row r="1" spans="1:10" ht="17.25">
      <c r="A1" s="115" t="s">
        <v>118</v>
      </c>
      <c r="B1" s="115"/>
      <c r="C1" s="115"/>
      <c r="D1" s="115"/>
      <c r="E1" s="115"/>
      <c r="F1" s="115"/>
      <c r="G1" s="115"/>
      <c r="H1" s="115"/>
      <c r="I1" s="115"/>
      <c r="J1" s="115"/>
    </row>
    <row r="2" spans="1:10">
      <c r="A2" s="5"/>
      <c r="B2" s="5"/>
      <c r="C2" s="5"/>
      <c r="D2" s="5"/>
      <c r="E2" s="5"/>
      <c r="F2" s="5"/>
      <c r="G2" s="5"/>
      <c r="H2" s="5"/>
      <c r="I2" s="2" t="s">
        <v>1</v>
      </c>
      <c r="J2" s="26"/>
    </row>
    <row r="3" spans="1:10" ht="13.5" customHeight="1">
      <c r="A3" s="16"/>
      <c r="B3" s="28"/>
      <c r="C3" s="15" t="s">
        <v>2</v>
      </c>
      <c r="D3" s="13"/>
      <c r="E3" s="13"/>
      <c r="F3" s="13"/>
      <c r="G3" s="13"/>
      <c r="H3" s="13"/>
      <c r="I3" s="14"/>
      <c r="J3" s="135" t="s">
        <v>3</v>
      </c>
    </row>
    <row r="4" spans="1:10">
      <c r="A4" s="10"/>
      <c r="B4" s="12"/>
      <c r="C4" s="25" t="s">
        <v>4</v>
      </c>
      <c r="D4" s="11" t="s">
        <v>38</v>
      </c>
      <c r="E4" s="25" t="s">
        <v>5</v>
      </c>
      <c r="F4" s="25" t="s">
        <v>6</v>
      </c>
      <c r="G4" s="25" t="s">
        <v>7</v>
      </c>
      <c r="H4" s="25" t="s">
        <v>8</v>
      </c>
      <c r="I4" s="25" t="s">
        <v>9</v>
      </c>
      <c r="J4" s="136"/>
    </row>
    <row r="5" spans="1:10" ht="13.5" customHeight="1">
      <c r="A5" s="10"/>
      <c r="B5" s="9"/>
      <c r="C5" s="24"/>
      <c r="D5" s="29"/>
      <c r="E5" s="24"/>
      <c r="F5" s="24"/>
      <c r="G5" s="24"/>
      <c r="H5" s="24"/>
      <c r="I5" s="24"/>
      <c r="J5" s="137"/>
    </row>
    <row r="6" spans="1:10" ht="13.5" customHeight="1">
      <c r="A6" s="139" t="s">
        <v>10</v>
      </c>
      <c r="B6" s="142" t="s">
        <v>11</v>
      </c>
      <c r="C6" s="95" t="s">
        <v>34</v>
      </c>
      <c r="D6" s="143">
        <v>531</v>
      </c>
      <c r="E6" s="129" t="s">
        <v>35</v>
      </c>
      <c r="F6" s="129">
        <v>282</v>
      </c>
      <c r="G6" s="129">
        <v>9</v>
      </c>
      <c r="H6" s="129">
        <v>7779</v>
      </c>
      <c r="I6" s="129">
        <f>SUM(C6:H7)</f>
        <v>8601</v>
      </c>
      <c r="J6" s="129">
        <v>3125</v>
      </c>
    </row>
    <row r="7" spans="1:10" ht="13.5" customHeight="1">
      <c r="A7" s="140"/>
      <c r="B7" s="132"/>
      <c r="C7" s="95"/>
      <c r="D7" s="131"/>
      <c r="E7" s="130"/>
      <c r="F7" s="130"/>
      <c r="G7" s="130"/>
      <c r="H7" s="130"/>
      <c r="I7" s="130"/>
      <c r="J7" s="130"/>
    </row>
    <row r="8" spans="1:10" ht="13.5" customHeight="1">
      <c r="A8" s="140"/>
      <c r="B8" s="132" t="s">
        <v>12</v>
      </c>
      <c r="C8" s="95" t="s">
        <v>34</v>
      </c>
      <c r="D8" s="131">
        <v>6829</v>
      </c>
      <c r="E8" s="130" t="s">
        <v>35</v>
      </c>
      <c r="F8" s="130">
        <v>546</v>
      </c>
      <c r="G8" s="130">
        <v>74</v>
      </c>
      <c r="H8" s="130">
        <v>1912</v>
      </c>
      <c r="I8" s="130">
        <f>SUM(C8:H9)</f>
        <v>9361</v>
      </c>
      <c r="J8" s="130">
        <v>4456</v>
      </c>
    </row>
    <row r="9" spans="1:10" ht="13.5" customHeight="1">
      <c r="A9" s="140"/>
      <c r="B9" s="132"/>
      <c r="C9" s="95"/>
      <c r="D9" s="131"/>
      <c r="E9" s="130"/>
      <c r="F9" s="130"/>
      <c r="G9" s="130"/>
      <c r="H9" s="130"/>
      <c r="I9" s="130"/>
      <c r="J9" s="130"/>
    </row>
    <row r="10" spans="1:10" ht="13.5" customHeight="1">
      <c r="A10" s="140"/>
      <c r="B10" s="132" t="s">
        <v>13</v>
      </c>
      <c r="C10" s="95" t="s">
        <v>34</v>
      </c>
      <c r="D10" s="131">
        <v>820</v>
      </c>
      <c r="E10" s="130" t="s">
        <v>35</v>
      </c>
      <c r="F10" s="130">
        <v>450</v>
      </c>
      <c r="G10" s="130">
        <v>47</v>
      </c>
      <c r="H10" s="130" t="s">
        <v>35</v>
      </c>
      <c r="I10" s="130">
        <f>SUM(C10:H11)</f>
        <v>1317</v>
      </c>
      <c r="J10" s="130">
        <v>496</v>
      </c>
    </row>
    <row r="11" spans="1:10" ht="13.5" customHeight="1">
      <c r="A11" s="140"/>
      <c r="B11" s="132"/>
      <c r="C11" s="95"/>
      <c r="D11" s="131"/>
      <c r="E11" s="130"/>
      <c r="F11" s="130"/>
      <c r="G11" s="130"/>
      <c r="H11" s="130"/>
      <c r="I11" s="130"/>
      <c r="J11" s="130"/>
    </row>
    <row r="12" spans="1:10" ht="13.5" customHeight="1">
      <c r="A12" s="140"/>
      <c r="B12" s="138" t="s">
        <v>14</v>
      </c>
      <c r="C12" s="95" t="s">
        <v>34</v>
      </c>
      <c r="D12" s="131">
        <v>4</v>
      </c>
      <c r="E12" s="130" t="s">
        <v>35</v>
      </c>
      <c r="F12" s="130" t="s">
        <v>35</v>
      </c>
      <c r="G12" s="130" t="s">
        <v>35</v>
      </c>
      <c r="H12" s="130" t="s">
        <v>35</v>
      </c>
      <c r="I12" s="130">
        <f>SUM(C12:H13)</f>
        <v>4</v>
      </c>
      <c r="J12" s="130">
        <v>4</v>
      </c>
    </row>
    <row r="13" spans="1:10">
      <c r="A13" s="140"/>
      <c r="B13" s="138"/>
      <c r="C13" s="95"/>
      <c r="D13" s="131"/>
      <c r="E13" s="130"/>
      <c r="F13" s="130"/>
      <c r="G13" s="130"/>
      <c r="H13" s="130"/>
      <c r="I13" s="130"/>
      <c r="J13" s="130"/>
    </row>
    <row r="14" spans="1:10" ht="13.5" customHeight="1">
      <c r="A14" s="140"/>
      <c r="B14" s="150" t="s">
        <v>0</v>
      </c>
      <c r="C14" s="95" t="s">
        <v>103</v>
      </c>
      <c r="D14" s="131">
        <f>SUM(D6:D13)</f>
        <v>8184</v>
      </c>
      <c r="E14" s="130" t="s">
        <v>125</v>
      </c>
      <c r="F14" s="130">
        <f>SUM(F6:F13)</f>
        <v>1278</v>
      </c>
      <c r="G14" s="130">
        <f t="shared" ref="G14" si="0">SUM(G6:G13)</f>
        <v>130</v>
      </c>
      <c r="H14" s="130">
        <f>SUM(H6:H13)</f>
        <v>9691</v>
      </c>
      <c r="I14" s="130">
        <f>SUM(I6:I13)</f>
        <v>19283</v>
      </c>
      <c r="J14" s="130">
        <f>SUM(J6:J13)</f>
        <v>8081</v>
      </c>
    </row>
    <row r="15" spans="1:10" ht="13.5" customHeight="1">
      <c r="A15" s="141"/>
      <c r="B15" s="151"/>
      <c r="C15" s="95"/>
      <c r="D15" s="133"/>
      <c r="E15" s="134"/>
      <c r="F15" s="134"/>
      <c r="G15" s="134"/>
      <c r="H15" s="134"/>
      <c r="I15" s="134"/>
      <c r="J15" s="134"/>
    </row>
    <row r="16" spans="1:10" ht="13.5" customHeight="1">
      <c r="A16" s="144" t="s">
        <v>37</v>
      </c>
      <c r="B16" s="147" t="s">
        <v>15</v>
      </c>
      <c r="C16" s="129">
        <v>3177</v>
      </c>
      <c r="D16" s="143">
        <v>191215</v>
      </c>
      <c r="E16" s="129">
        <v>1813</v>
      </c>
      <c r="F16" s="129">
        <v>128553</v>
      </c>
      <c r="G16" s="129">
        <v>5444</v>
      </c>
      <c r="H16" s="129">
        <v>47582</v>
      </c>
      <c r="I16" s="129">
        <f>SUM(C16:H17)</f>
        <v>377784</v>
      </c>
      <c r="J16" s="179">
        <v>228406</v>
      </c>
    </row>
    <row r="17" spans="1:10" ht="13.5" customHeight="1">
      <c r="A17" s="145"/>
      <c r="B17" s="148"/>
      <c r="C17" s="130"/>
      <c r="D17" s="131"/>
      <c r="E17" s="130"/>
      <c r="F17" s="130"/>
      <c r="G17" s="130"/>
      <c r="H17" s="130"/>
      <c r="I17" s="130"/>
      <c r="J17" s="171"/>
    </row>
    <row r="18" spans="1:10" ht="13.5" customHeight="1">
      <c r="A18" s="145"/>
      <c r="B18" s="132" t="s">
        <v>16</v>
      </c>
      <c r="C18" s="130">
        <v>10616</v>
      </c>
      <c r="D18" s="131">
        <v>174599</v>
      </c>
      <c r="E18" s="130">
        <v>42728</v>
      </c>
      <c r="F18" s="130">
        <v>59312</v>
      </c>
      <c r="G18" s="130">
        <v>3237</v>
      </c>
      <c r="H18" s="130">
        <v>11170</v>
      </c>
      <c r="I18" s="130">
        <f>SUM(C18:H19)</f>
        <v>301662</v>
      </c>
      <c r="J18" s="130">
        <v>141867</v>
      </c>
    </row>
    <row r="19" spans="1:10" ht="13.5" customHeight="1">
      <c r="A19" s="145"/>
      <c r="B19" s="132"/>
      <c r="C19" s="130"/>
      <c r="D19" s="131"/>
      <c r="E19" s="130"/>
      <c r="F19" s="130"/>
      <c r="G19" s="130"/>
      <c r="H19" s="130"/>
      <c r="I19" s="130"/>
      <c r="J19" s="130"/>
    </row>
    <row r="20" spans="1:10" ht="13.5" customHeight="1">
      <c r="A20" s="145"/>
      <c r="B20" s="132" t="s">
        <v>0</v>
      </c>
      <c r="C20" s="130">
        <f>SUM(C16:C19)</f>
        <v>13793</v>
      </c>
      <c r="D20" s="131">
        <f>SUM(D16:D19)</f>
        <v>365814</v>
      </c>
      <c r="E20" s="130">
        <f>SUM(E16:E19)</f>
        <v>44541</v>
      </c>
      <c r="F20" s="130">
        <f t="shared" ref="F20:H20" si="1">SUM(F16:F19)</f>
        <v>187865</v>
      </c>
      <c r="G20" s="130">
        <f t="shared" si="1"/>
        <v>8681</v>
      </c>
      <c r="H20" s="130">
        <f t="shared" si="1"/>
        <v>58752</v>
      </c>
      <c r="I20" s="130">
        <f>SUM(I16:I19)</f>
        <v>679446</v>
      </c>
      <c r="J20" s="171">
        <f>SUM(J16:J19)</f>
        <v>370273</v>
      </c>
    </row>
    <row r="21" spans="1:10" ht="13.5" customHeight="1">
      <c r="A21" s="146"/>
      <c r="B21" s="149"/>
      <c r="C21" s="134"/>
      <c r="D21" s="133"/>
      <c r="E21" s="134"/>
      <c r="F21" s="134"/>
      <c r="G21" s="134"/>
      <c r="H21" s="134"/>
      <c r="I21" s="134"/>
      <c r="J21" s="172"/>
    </row>
    <row r="22" spans="1:10" ht="13.5" customHeight="1">
      <c r="A22" s="162" t="s">
        <v>36</v>
      </c>
      <c r="B22" s="142" t="s">
        <v>17</v>
      </c>
      <c r="C22" s="129" t="s">
        <v>29</v>
      </c>
      <c r="D22" s="143">
        <v>10913</v>
      </c>
      <c r="E22" s="129" t="s">
        <v>35</v>
      </c>
      <c r="F22" s="129">
        <v>23105</v>
      </c>
      <c r="G22" s="129" t="s">
        <v>35</v>
      </c>
      <c r="H22" s="129">
        <v>273</v>
      </c>
      <c r="I22" s="129">
        <f>SUM(C22:H23)</f>
        <v>34291</v>
      </c>
      <c r="J22" s="129">
        <v>29233</v>
      </c>
    </row>
    <row r="23" spans="1:10">
      <c r="A23" s="173"/>
      <c r="B23" s="132"/>
      <c r="C23" s="130"/>
      <c r="D23" s="131"/>
      <c r="E23" s="130"/>
      <c r="F23" s="130"/>
      <c r="G23" s="130"/>
      <c r="H23" s="130"/>
      <c r="I23" s="130"/>
      <c r="J23" s="130"/>
    </row>
    <row r="24" spans="1:10" ht="13.5" customHeight="1">
      <c r="A24" s="173"/>
      <c r="B24" s="132" t="s">
        <v>18</v>
      </c>
      <c r="C24" s="130" t="s">
        <v>29</v>
      </c>
      <c r="D24" s="131">
        <v>48150</v>
      </c>
      <c r="E24" s="130">
        <v>9851</v>
      </c>
      <c r="F24" s="130">
        <v>23056</v>
      </c>
      <c r="G24" s="130">
        <v>140</v>
      </c>
      <c r="H24" s="130">
        <v>493</v>
      </c>
      <c r="I24" s="130">
        <f>SUM(C24:H25)</f>
        <v>81690</v>
      </c>
      <c r="J24" s="130">
        <v>33565</v>
      </c>
    </row>
    <row r="25" spans="1:10">
      <c r="A25" s="173"/>
      <c r="B25" s="175"/>
      <c r="C25" s="157"/>
      <c r="D25" s="158"/>
      <c r="E25" s="157"/>
      <c r="F25" s="157"/>
      <c r="G25" s="157"/>
      <c r="H25" s="157"/>
      <c r="I25" s="157"/>
      <c r="J25" s="157"/>
    </row>
    <row r="26" spans="1:10" s="41" customFormat="1">
      <c r="A26" s="173"/>
      <c r="B26" s="57" t="s">
        <v>53</v>
      </c>
      <c r="C26" s="58">
        <v>6</v>
      </c>
      <c r="D26" s="59">
        <v>2462</v>
      </c>
      <c r="E26" s="79">
        <v>8821</v>
      </c>
      <c r="F26" s="58">
        <v>3456</v>
      </c>
      <c r="G26" s="58">
        <v>412</v>
      </c>
      <c r="H26" s="58">
        <v>72312</v>
      </c>
      <c r="I26" s="58">
        <f>SUM(C26:H26)</f>
        <v>87469</v>
      </c>
      <c r="J26" s="58">
        <v>30893</v>
      </c>
    </row>
    <row r="27" spans="1:10" s="41" customFormat="1">
      <c r="A27" s="173"/>
      <c r="B27" s="57" t="s">
        <v>54</v>
      </c>
      <c r="C27" s="58">
        <v>2</v>
      </c>
      <c r="D27" s="59">
        <v>724</v>
      </c>
      <c r="E27" s="79" t="s">
        <v>35</v>
      </c>
      <c r="F27" s="58">
        <v>1226</v>
      </c>
      <c r="G27" s="58">
        <v>225</v>
      </c>
      <c r="H27" s="58">
        <v>19902</v>
      </c>
      <c r="I27" s="58">
        <f t="shared" ref="I27:I30" si="2">SUM(C27:H27)</f>
        <v>22079</v>
      </c>
      <c r="J27" s="58">
        <v>10680</v>
      </c>
    </row>
    <row r="28" spans="1:10" s="41" customFormat="1">
      <c r="A28" s="173"/>
      <c r="B28" s="57" t="s">
        <v>55</v>
      </c>
      <c r="C28" s="58" t="s">
        <v>35</v>
      </c>
      <c r="D28" s="59">
        <v>43</v>
      </c>
      <c r="E28" s="79" t="s">
        <v>35</v>
      </c>
      <c r="F28" s="58">
        <v>1009</v>
      </c>
      <c r="G28" s="58" t="s">
        <v>35</v>
      </c>
      <c r="H28" s="58">
        <v>30</v>
      </c>
      <c r="I28" s="58">
        <f t="shared" si="2"/>
        <v>1082</v>
      </c>
      <c r="J28" s="58">
        <v>193</v>
      </c>
    </row>
    <row r="29" spans="1:10" s="41" customFormat="1">
      <c r="A29" s="173"/>
      <c r="B29" s="57" t="s">
        <v>56</v>
      </c>
      <c r="C29" s="58">
        <v>4255</v>
      </c>
      <c r="D29" s="59">
        <v>6323</v>
      </c>
      <c r="E29" s="79">
        <v>4883</v>
      </c>
      <c r="F29" s="58">
        <v>8027</v>
      </c>
      <c r="G29" s="58">
        <v>8624</v>
      </c>
      <c r="H29" s="58">
        <v>63231</v>
      </c>
      <c r="I29" s="58">
        <f t="shared" si="2"/>
        <v>95343</v>
      </c>
      <c r="J29" s="58">
        <v>60972</v>
      </c>
    </row>
    <row r="30" spans="1:10" s="41" customFormat="1">
      <c r="A30" s="173"/>
      <c r="B30" s="60" t="s">
        <v>57</v>
      </c>
      <c r="C30" s="79">
        <v>205</v>
      </c>
      <c r="D30" s="78">
        <v>3964</v>
      </c>
      <c r="E30" s="79">
        <v>4666</v>
      </c>
      <c r="F30" s="79">
        <v>6785</v>
      </c>
      <c r="G30" s="79">
        <v>4780</v>
      </c>
      <c r="H30" s="79">
        <v>4411</v>
      </c>
      <c r="I30" s="58">
        <f t="shared" si="2"/>
        <v>24811</v>
      </c>
      <c r="J30" s="79">
        <v>15902</v>
      </c>
    </row>
    <row r="31" spans="1:10" ht="13.5" customHeight="1">
      <c r="A31" s="173"/>
      <c r="B31" s="96" t="s">
        <v>58</v>
      </c>
      <c r="C31" s="130">
        <f>SUM(C26:C30)</f>
        <v>4468</v>
      </c>
      <c r="D31" s="131">
        <f>SUM(D26:D30)</f>
        <v>13516</v>
      </c>
      <c r="E31" s="130">
        <f>SUM(E26:E30)</f>
        <v>18370</v>
      </c>
      <c r="F31" s="130">
        <f t="shared" ref="F31:H31" si="3">SUM(F26:F30)</f>
        <v>20503</v>
      </c>
      <c r="G31" s="130">
        <f t="shared" si="3"/>
        <v>14041</v>
      </c>
      <c r="H31" s="130">
        <f t="shared" si="3"/>
        <v>159886</v>
      </c>
      <c r="I31" s="130">
        <f>SUM(C31:H32)</f>
        <v>230784</v>
      </c>
      <c r="J31" s="130">
        <f>SUM(J26:J30)</f>
        <v>118640</v>
      </c>
    </row>
    <row r="32" spans="1:10">
      <c r="A32" s="173"/>
      <c r="B32" s="100"/>
      <c r="C32" s="157"/>
      <c r="D32" s="158"/>
      <c r="E32" s="157"/>
      <c r="F32" s="157"/>
      <c r="G32" s="157"/>
      <c r="H32" s="157"/>
      <c r="I32" s="157"/>
      <c r="J32" s="157"/>
    </row>
    <row r="33" spans="1:10">
      <c r="A33" s="173"/>
      <c r="B33" s="178" t="s">
        <v>20</v>
      </c>
      <c r="C33" s="155" t="s">
        <v>35</v>
      </c>
      <c r="D33" s="160">
        <v>37386</v>
      </c>
      <c r="E33" s="155" t="s">
        <v>35</v>
      </c>
      <c r="F33" s="155">
        <v>17695</v>
      </c>
      <c r="G33" s="155" t="s">
        <v>35</v>
      </c>
      <c r="H33" s="155" t="s">
        <v>35</v>
      </c>
      <c r="I33" s="155">
        <f>SUM(C33:H34)</f>
        <v>55081</v>
      </c>
      <c r="J33" s="155">
        <v>29992</v>
      </c>
    </row>
    <row r="34" spans="1:10" ht="13.5" customHeight="1">
      <c r="A34" s="173"/>
      <c r="B34" s="148"/>
      <c r="C34" s="130"/>
      <c r="D34" s="131"/>
      <c r="E34" s="130"/>
      <c r="F34" s="130"/>
      <c r="G34" s="130"/>
      <c r="H34" s="130"/>
      <c r="I34" s="130"/>
      <c r="J34" s="130"/>
    </row>
    <row r="35" spans="1:10" ht="13.5" customHeight="1">
      <c r="A35" s="173"/>
      <c r="B35" s="148" t="s">
        <v>21</v>
      </c>
      <c r="C35" s="95" t="s">
        <v>34</v>
      </c>
      <c r="D35" s="95" t="s">
        <v>34</v>
      </c>
      <c r="E35" s="95" t="s">
        <v>34</v>
      </c>
      <c r="F35" s="130">
        <v>51868</v>
      </c>
      <c r="G35" s="95" t="s">
        <v>34</v>
      </c>
      <c r="H35" s="95" t="s">
        <v>34</v>
      </c>
      <c r="I35" s="130">
        <f t="shared" ref="I35" si="4">SUM(C35:H36)</f>
        <v>51868</v>
      </c>
      <c r="J35" s="171">
        <v>30350</v>
      </c>
    </row>
    <row r="36" spans="1:10">
      <c r="A36" s="173"/>
      <c r="B36" s="148"/>
      <c r="C36" s="95"/>
      <c r="D36" s="95"/>
      <c r="E36" s="95"/>
      <c r="F36" s="130"/>
      <c r="G36" s="95"/>
      <c r="H36" s="95"/>
      <c r="I36" s="130"/>
      <c r="J36" s="171"/>
    </row>
    <row r="37" spans="1:10" ht="13.5" customHeight="1">
      <c r="A37" s="173"/>
      <c r="B37" s="148" t="s">
        <v>22</v>
      </c>
      <c r="C37" s="130">
        <v>310</v>
      </c>
      <c r="D37" s="131">
        <v>7287</v>
      </c>
      <c r="E37" s="130">
        <v>7493</v>
      </c>
      <c r="F37" s="130">
        <v>8418</v>
      </c>
      <c r="G37" s="130">
        <v>135666</v>
      </c>
      <c r="H37" s="130">
        <v>249165</v>
      </c>
      <c r="I37" s="130">
        <f t="shared" ref="I37" si="5">SUM(C37:H38)</f>
        <v>408339</v>
      </c>
      <c r="J37" s="130">
        <v>160576</v>
      </c>
    </row>
    <row r="38" spans="1:10">
      <c r="A38" s="173"/>
      <c r="B38" s="148"/>
      <c r="C38" s="130"/>
      <c r="D38" s="131"/>
      <c r="E38" s="130"/>
      <c r="F38" s="130"/>
      <c r="G38" s="130"/>
      <c r="H38" s="130"/>
      <c r="I38" s="130"/>
      <c r="J38" s="130"/>
    </row>
    <row r="39" spans="1:10" ht="13.5" customHeight="1">
      <c r="A39" s="173"/>
      <c r="B39" s="177" t="s">
        <v>24</v>
      </c>
      <c r="C39" s="130" t="s">
        <v>35</v>
      </c>
      <c r="D39" s="131">
        <v>235</v>
      </c>
      <c r="E39" s="130">
        <v>75</v>
      </c>
      <c r="F39" s="130">
        <v>6777</v>
      </c>
      <c r="G39" s="130" t="s">
        <v>35</v>
      </c>
      <c r="H39" s="130">
        <v>426</v>
      </c>
      <c r="I39" s="130">
        <f t="shared" ref="I39" si="6">SUM(C39:H40)</f>
        <v>7513</v>
      </c>
      <c r="J39" s="130">
        <v>5161</v>
      </c>
    </row>
    <row r="40" spans="1:10">
      <c r="A40" s="173"/>
      <c r="B40" s="177"/>
      <c r="C40" s="130"/>
      <c r="D40" s="131"/>
      <c r="E40" s="130"/>
      <c r="F40" s="130"/>
      <c r="G40" s="130"/>
      <c r="H40" s="130"/>
      <c r="I40" s="130"/>
      <c r="J40" s="130"/>
    </row>
    <row r="41" spans="1:10">
      <c r="A41" s="173"/>
      <c r="B41" s="148" t="s">
        <v>0</v>
      </c>
      <c r="C41" s="130">
        <f>SUM(C22:C25,C31,C33:C40)</f>
        <v>4778</v>
      </c>
      <c r="D41" s="131">
        <f>SUM(D22:D25,D31,D33:D40)</f>
        <v>117487</v>
      </c>
      <c r="E41" s="130">
        <f>SUM(E22:E25,E31,E33:E40)</f>
        <v>35789</v>
      </c>
      <c r="F41" s="130">
        <f t="shared" ref="F41:H41" si="7">SUM(F22:F25,F31,F33:F40)</f>
        <v>151422</v>
      </c>
      <c r="G41" s="130">
        <f t="shared" si="7"/>
        <v>149847</v>
      </c>
      <c r="H41" s="130">
        <f t="shared" si="7"/>
        <v>410243</v>
      </c>
      <c r="I41" s="130">
        <f>SUM(I22:I25,I31,I33:I40)</f>
        <v>869566</v>
      </c>
      <c r="J41" s="171">
        <f>SUM(J22:J25,J31,J33:J40)</f>
        <v>407517</v>
      </c>
    </row>
    <row r="42" spans="1:10">
      <c r="A42" s="174"/>
      <c r="B42" s="176"/>
      <c r="C42" s="134"/>
      <c r="D42" s="133"/>
      <c r="E42" s="134"/>
      <c r="F42" s="134"/>
      <c r="G42" s="134"/>
      <c r="H42" s="134"/>
      <c r="I42" s="134"/>
      <c r="J42" s="172"/>
    </row>
    <row r="43" spans="1:10">
      <c r="A43" s="167" t="s">
        <v>25</v>
      </c>
      <c r="B43" s="168"/>
      <c r="C43" s="129">
        <f>SUM(C14,C20,C41)</f>
        <v>18571</v>
      </c>
      <c r="D43" s="143">
        <f>SUM(D14,D20,D41)</f>
        <v>491485</v>
      </c>
      <c r="E43" s="143">
        <f t="shared" ref="E43:H43" si="8">SUM(E14,E20,E41)</f>
        <v>80330</v>
      </c>
      <c r="F43" s="143">
        <f t="shared" si="8"/>
        <v>340565</v>
      </c>
      <c r="G43" s="143">
        <f t="shared" si="8"/>
        <v>158658</v>
      </c>
      <c r="H43" s="143">
        <f t="shared" si="8"/>
        <v>478686</v>
      </c>
      <c r="I43" s="143">
        <f>SUM(I14,I20,I41)</f>
        <v>1568295</v>
      </c>
      <c r="J43" s="179">
        <f t="shared" ref="J43" si="9">SUM(J14,J20,J41)</f>
        <v>785871</v>
      </c>
    </row>
    <row r="44" spans="1:10">
      <c r="A44" s="169"/>
      <c r="B44" s="170"/>
      <c r="C44" s="134"/>
      <c r="D44" s="133"/>
      <c r="E44" s="133"/>
      <c r="F44" s="133"/>
      <c r="G44" s="133"/>
      <c r="H44" s="133"/>
      <c r="I44" s="133"/>
      <c r="J44" s="172"/>
    </row>
    <row r="45" spans="1:10" s="41" customFormat="1">
      <c r="A45" s="84" t="s">
        <v>59</v>
      </c>
      <c r="B45" s="85"/>
      <c r="C45" s="88" t="s">
        <v>34</v>
      </c>
      <c r="D45" s="88" t="s">
        <v>34</v>
      </c>
      <c r="E45" s="88" t="s">
        <v>34</v>
      </c>
      <c r="F45" s="88" t="s">
        <v>34</v>
      </c>
      <c r="G45" s="88">
        <v>6392</v>
      </c>
      <c r="H45" s="88">
        <v>144</v>
      </c>
      <c r="I45" s="88">
        <f>G45+H45</f>
        <v>6536</v>
      </c>
      <c r="J45" s="88">
        <v>3396</v>
      </c>
    </row>
    <row r="46" spans="1:10" s="41" customFormat="1">
      <c r="A46" s="86"/>
      <c r="B46" s="87"/>
      <c r="C46" s="89"/>
      <c r="D46" s="89"/>
      <c r="E46" s="89"/>
      <c r="F46" s="89"/>
      <c r="G46" s="89"/>
      <c r="H46" s="89"/>
      <c r="I46" s="89"/>
      <c r="J46" s="89"/>
    </row>
    <row r="47" spans="1:10">
      <c r="C47" s="3" t="s">
        <v>26</v>
      </c>
      <c r="D47" s="3"/>
      <c r="E47" s="17"/>
    </row>
    <row r="48" spans="1:10">
      <c r="C48" s="8" t="s">
        <v>27</v>
      </c>
      <c r="D48" s="8"/>
      <c r="E48" s="5"/>
    </row>
    <row r="49" spans="3:5">
      <c r="C49" s="20" t="s">
        <v>28</v>
      </c>
      <c r="D49" s="20"/>
      <c r="E49" s="18"/>
    </row>
  </sheetData>
  <mergeCells count="167">
    <mergeCell ref="A1:J1"/>
    <mergeCell ref="J3:J5"/>
    <mergeCell ref="A6:A15"/>
    <mergeCell ref="B6:B7"/>
    <mergeCell ref="C6:C7"/>
    <mergeCell ref="D6:D7"/>
    <mergeCell ref="F8:F9"/>
    <mergeCell ref="G8:G9"/>
    <mergeCell ref="H8:H9"/>
    <mergeCell ref="I8:I9"/>
    <mergeCell ref="J8:J9"/>
    <mergeCell ref="B10:B11"/>
    <mergeCell ref="C10:C11"/>
    <mergeCell ref="D10:D11"/>
    <mergeCell ref="E10:E11"/>
    <mergeCell ref="F10:F11"/>
    <mergeCell ref="E6:E7"/>
    <mergeCell ref="F6:F7"/>
    <mergeCell ref="G6:G7"/>
    <mergeCell ref="H6:H7"/>
    <mergeCell ref="I6:I7"/>
    <mergeCell ref="J6:J7"/>
    <mergeCell ref="G10:G11"/>
    <mergeCell ref="H10:H11"/>
    <mergeCell ref="B8:B9"/>
    <mergeCell ref="C8:C9"/>
    <mergeCell ref="D8:D9"/>
    <mergeCell ref="E8:E9"/>
    <mergeCell ref="J12:J13"/>
    <mergeCell ref="B14:B15"/>
    <mergeCell ref="C14:C15"/>
    <mergeCell ref="D14:D15"/>
    <mergeCell ref="E14:E15"/>
    <mergeCell ref="F14:F15"/>
    <mergeCell ref="I10:I11"/>
    <mergeCell ref="J10:J11"/>
    <mergeCell ref="J14:J15"/>
    <mergeCell ref="B12:B13"/>
    <mergeCell ref="C12:C13"/>
    <mergeCell ref="D12:D13"/>
    <mergeCell ref="E12:E13"/>
    <mergeCell ref="F12:F13"/>
    <mergeCell ref="G12:G13"/>
    <mergeCell ref="B20:B21"/>
    <mergeCell ref="C20:C21"/>
    <mergeCell ref="D20:D21"/>
    <mergeCell ref="E20:E21"/>
    <mergeCell ref="F20:F21"/>
    <mergeCell ref="G20:G21"/>
    <mergeCell ref="H12:H13"/>
    <mergeCell ref="I12:I13"/>
    <mergeCell ref="A16:A21"/>
    <mergeCell ref="B16:B17"/>
    <mergeCell ref="C16:C17"/>
    <mergeCell ref="D16:D17"/>
    <mergeCell ref="E16:E17"/>
    <mergeCell ref="F16:F17"/>
    <mergeCell ref="G16:G17"/>
    <mergeCell ref="H16:H17"/>
    <mergeCell ref="G14:G15"/>
    <mergeCell ref="H14:H15"/>
    <mergeCell ref="I14:I15"/>
    <mergeCell ref="I16:I17"/>
    <mergeCell ref="H20:H21"/>
    <mergeCell ref="I20:I21"/>
    <mergeCell ref="J16:J17"/>
    <mergeCell ref="B18:B19"/>
    <mergeCell ref="C18:C19"/>
    <mergeCell ref="D18:D19"/>
    <mergeCell ref="E18:E19"/>
    <mergeCell ref="F18:F19"/>
    <mergeCell ref="G18:G19"/>
    <mergeCell ref="H18:H19"/>
    <mergeCell ref="I18:I19"/>
    <mergeCell ref="J18:J19"/>
    <mergeCell ref="J20:J21"/>
    <mergeCell ref="C22:C23"/>
    <mergeCell ref="D22:D23"/>
    <mergeCell ref="E22:E23"/>
    <mergeCell ref="F22:F23"/>
    <mergeCell ref="G22:G23"/>
    <mergeCell ref="H22:H23"/>
    <mergeCell ref="I22:I23"/>
    <mergeCell ref="J22:J23"/>
    <mergeCell ref="C24:C25"/>
    <mergeCell ref="D24:D25"/>
    <mergeCell ref="E24:E25"/>
    <mergeCell ref="F24:F25"/>
    <mergeCell ref="G24:G25"/>
    <mergeCell ref="H24:H25"/>
    <mergeCell ref="J24:J25"/>
    <mergeCell ref="C31:C32"/>
    <mergeCell ref="D31:D32"/>
    <mergeCell ref="E31:E32"/>
    <mergeCell ref="F31:F32"/>
    <mergeCell ref="G31:G32"/>
    <mergeCell ref="H31:H32"/>
    <mergeCell ref="I31:I32"/>
    <mergeCell ref="J31:J32"/>
    <mergeCell ref="C33:C34"/>
    <mergeCell ref="D33:D34"/>
    <mergeCell ref="E33:E34"/>
    <mergeCell ref="F33:F34"/>
    <mergeCell ref="G33:G34"/>
    <mergeCell ref="J33:J34"/>
    <mergeCell ref="B35:B36"/>
    <mergeCell ref="C35:C36"/>
    <mergeCell ref="D35:D36"/>
    <mergeCell ref="E35:E36"/>
    <mergeCell ref="F35:F36"/>
    <mergeCell ref="G35:G36"/>
    <mergeCell ref="H35:H36"/>
    <mergeCell ref="I35:I36"/>
    <mergeCell ref="J35:J36"/>
    <mergeCell ref="A43:B44"/>
    <mergeCell ref="C43:C44"/>
    <mergeCell ref="D43:D44"/>
    <mergeCell ref="E43:E44"/>
    <mergeCell ref="F43:F44"/>
    <mergeCell ref="G43:G44"/>
    <mergeCell ref="H43:H44"/>
    <mergeCell ref="I43:I44"/>
    <mergeCell ref="J43:J44"/>
    <mergeCell ref="B31:B32"/>
    <mergeCell ref="H41:H42"/>
    <mergeCell ref="I41:I42"/>
    <mergeCell ref="A22:A42"/>
    <mergeCell ref="B22:B23"/>
    <mergeCell ref="B24:B25"/>
    <mergeCell ref="I24:I25"/>
    <mergeCell ref="B41:B42"/>
    <mergeCell ref="C41:C42"/>
    <mergeCell ref="D41:D42"/>
    <mergeCell ref="E41:E42"/>
    <mergeCell ref="F41:F42"/>
    <mergeCell ref="G41:G42"/>
    <mergeCell ref="I37:I38"/>
    <mergeCell ref="H33:H34"/>
    <mergeCell ref="I33:I34"/>
    <mergeCell ref="B39:B40"/>
    <mergeCell ref="C39:C40"/>
    <mergeCell ref="D39:D40"/>
    <mergeCell ref="E39:E40"/>
    <mergeCell ref="F39:F40"/>
    <mergeCell ref="G39:G40"/>
    <mergeCell ref="H39:H40"/>
    <mergeCell ref="B33:B34"/>
    <mergeCell ref="J41:J42"/>
    <mergeCell ref="I39:I40"/>
    <mergeCell ref="J39:J40"/>
    <mergeCell ref="B37:B38"/>
    <mergeCell ref="C37:C38"/>
    <mergeCell ref="D37:D38"/>
    <mergeCell ref="E37:E38"/>
    <mergeCell ref="F37:F38"/>
    <mergeCell ref="G37:G38"/>
    <mergeCell ref="H37:H38"/>
    <mergeCell ref="J37:J38"/>
    <mergeCell ref="A45:B46"/>
    <mergeCell ref="C45:C46"/>
    <mergeCell ref="D45:D46"/>
    <mergeCell ref="E45:E46"/>
    <mergeCell ref="F45:F46"/>
    <mergeCell ref="G45:G46"/>
    <mergeCell ref="H45:H46"/>
    <mergeCell ref="I45:I46"/>
    <mergeCell ref="J45:J46"/>
  </mergeCells>
  <phoneticPr fontId="3"/>
  <pageMargins left="0.59055118110236227" right="0" top="0.78740157480314965" bottom="0" header="0.31496062992125984" footer="0.31496062992125984"/>
  <pageSetup paperSize="9" fitToWidth="0" orientation="portrait"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17"/>
  <sheetViews>
    <sheetView zoomScaleNormal="100" zoomScaleSheetLayoutView="90" workbookViewId="0">
      <selection sqref="A1:J1"/>
    </sheetView>
  </sheetViews>
  <sheetFormatPr defaultRowHeight="13.5"/>
  <cols>
    <col min="1" max="1" width="4.625" style="1" customWidth="1"/>
    <col min="2" max="2" width="18.125" style="1" customWidth="1"/>
    <col min="3" max="10" width="8.625" style="1" customWidth="1"/>
    <col min="11" max="11" width="9" style="1" customWidth="1"/>
    <col min="12" max="16384" width="9" style="27"/>
  </cols>
  <sheetData>
    <row r="1" spans="1:13" ht="17.25">
      <c r="A1" s="115" t="s">
        <v>117</v>
      </c>
      <c r="B1" s="115"/>
      <c r="C1" s="115"/>
      <c r="D1" s="115"/>
      <c r="E1" s="115"/>
      <c r="F1" s="115"/>
      <c r="G1" s="115"/>
      <c r="H1" s="115"/>
      <c r="I1" s="115"/>
      <c r="J1" s="115"/>
    </row>
    <row r="2" spans="1:13" ht="14.25">
      <c r="A2" s="5"/>
      <c r="B2" s="5"/>
      <c r="C2" s="5"/>
      <c r="D2" s="5"/>
      <c r="E2" s="5"/>
      <c r="F2" s="5"/>
      <c r="G2" s="5"/>
      <c r="H2" s="5"/>
      <c r="I2" s="2" t="s">
        <v>1</v>
      </c>
      <c r="J2" s="26"/>
      <c r="K2" s="30"/>
    </row>
    <row r="3" spans="1:13" ht="14.45" customHeight="1">
      <c r="A3" s="16"/>
      <c r="B3" s="28"/>
      <c r="C3" s="15" t="s">
        <v>2</v>
      </c>
      <c r="D3" s="13"/>
      <c r="E3" s="13"/>
      <c r="F3" s="13"/>
      <c r="G3" s="13"/>
      <c r="H3" s="13"/>
      <c r="I3" s="14"/>
      <c r="J3" s="135" t="s">
        <v>39</v>
      </c>
      <c r="K3" s="31"/>
    </row>
    <row r="4" spans="1:13" ht="14.45" customHeight="1">
      <c r="A4" s="10"/>
      <c r="B4" s="12"/>
      <c r="C4" s="25" t="s">
        <v>40</v>
      </c>
      <c r="D4" s="11" t="s">
        <v>41</v>
      </c>
      <c r="E4" s="25" t="s">
        <v>42</v>
      </c>
      <c r="F4" s="25" t="s">
        <v>43</v>
      </c>
      <c r="G4" s="25" t="s">
        <v>44</v>
      </c>
      <c r="H4" s="25" t="s">
        <v>45</v>
      </c>
      <c r="I4" s="25" t="s">
        <v>46</v>
      </c>
      <c r="J4" s="136"/>
      <c r="K4" s="31"/>
    </row>
    <row r="5" spans="1:13" ht="14.45" customHeight="1">
      <c r="A5" s="10"/>
      <c r="B5" s="9"/>
      <c r="C5" s="24"/>
      <c r="D5" s="29"/>
      <c r="E5" s="24"/>
      <c r="F5" s="24"/>
      <c r="G5" s="24"/>
      <c r="H5" s="24"/>
      <c r="I5" s="24"/>
      <c r="J5" s="137"/>
      <c r="K5" s="31"/>
    </row>
    <row r="6" spans="1:13" ht="14.45" customHeight="1">
      <c r="A6" s="139" t="s">
        <v>47</v>
      </c>
      <c r="B6" s="142" t="s">
        <v>11</v>
      </c>
      <c r="C6" s="95" t="s">
        <v>91</v>
      </c>
      <c r="D6" s="143">
        <v>414</v>
      </c>
      <c r="E6" s="129" t="s">
        <v>48</v>
      </c>
      <c r="F6" s="129">
        <v>296</v>
      </c>
      <c r="G6" s="129" t="s">
        <v>35</v>
      </c>
      <c r="H6" s="129">
        <v>8535</v>
      </c>
      <c r="I6" s="129">
        <f>SUM(D6:H7)</f>
        <v>9245</v>
      </c>
      <c r="J6" s="129">
        <v>2980</v>
      </c>
      <c r="K6" s="31"/>
    </row>
    <row r="7" spans="1:13" ht="14.45" customHeight="1">
      <c r="A7" s="140"/>
      <c r="B7" s="132"/>
      <c r="C7" s="95"/>
      <c r="D7" s="131"/>
      <c r="E7" s="130"/>
      <c r="F7" s="130"/>
      <c r="G7" s="130"/>
      <c r="H7" s="130"/>
      <c r="I7" s="130"/>
      <c r="J7" s="130"/>
      <c r="K7" s="31"/>
    </row>
    <row r="8" spans="1:13" ht="14.45" customHeight="1">
      <c r="A8" s="140"/>
      <c r="B8" s="132" t="s">
        <v>12</v>
      </c>
      <c r="C8" s="95" t="s">
        <v>91</v>
      </c>
      <c r="D8" s="131">
        <v>7064</v>
      </c>
      <c r="E8" s="130" t="s">
        <v>48</v>
      </c>
      <c r="F8" s="130">
        <v>484</v>
      </c>
      <c r="G8" s="130">
        <v>65</v>
      </c>
      <c r="H8" s="130">
        <v>1460</v>
      </c>
      <c r="I8" s="130">
        <f t="shared" ref="I8" si="0">SUM(D8:H9)</f>
        <v>9073</v>
      </c>
      <c r="J8" s="130">
        <v>4312</v>
      </c>
      <c r="K8" s="31"/>
    </row>
    <row r="9" spans="1:13" ht="14.45" customHeight="1">
      <c r="A9" s="140"/>
      <c r="B9" s="132"/>
      <c r="C9" s="95"/>
      <c r="D9" s="131"/>
      <c r="E9" s="130"/>
      <c r="F9" s="130"/>
      <c r="G9" s="130"/>
      <c r="H9" s="130"/>
      <c r="I9" s="130"/>
      <c r="J9" s="130"/>
      <c r="K9" s="31"/>
    </row>
    <row r="10" spans="1:13" ht="14.45" customHeight="1">
      <c r="A10" s="140"/>
      <c r="B10" s="132" t="s">
        <v>49</v>
      </c>
      <c r="C10" s="95" t="s">
        <v>91</v>
      </c>
      <c r="D10" s="131">
        <v>894</v>
      </c>
      <c r="E10" s="130" t="s">
        <v>29</v>
      </c>
      <c r="F10" s="130">
        <v>377</v>
      </c>
      <c r="G10" s="130">
        <v>49</v>
      </c>
      <c r="H10" s="130" t="s">
        <v>35</v>
      </c>
      <c r="I10" s="130">
        <f t="shared" ref="I10" si="1">SUM(D10:H11)</f>
        <v>1320</v>
      </c>
      <c r="J10" s="130">
        <v>453</v>
      </c>
      <c r="K10" s="31"/>
    </row>
    <row r="11" spans="1:13" ht="14.45" customHeight="1">
      <c r="A11" s="140"/>
      <c r="B11" s="132"/>
      <c r="C11" s="95"/>
      <c r="D11" s="131"/>
      <c r="E11" s="130"/>
      <c r="F11" s="130"/>
      <c r="G11" s="130"/>
      <c r="H11" s="130"/>
      <c r="I11" s="130"/>
      <c r="J11" s="130"/>
      <c r="K11" s="31"/>
      <c r="L11" s="32"/>
      <c r="M11" s="32"/>
    </row>
    <row r="12" spans="1:13" ht="14.45" customHeight="1">
      <c r="A12" s="140"/>
      <c r="B12" s="138" t="s">
        <v>14</v>
      </c>
      <c r="C12" s="95" t="s">
        <v>91</v>
      </c>
      <c r="D12" s="131">
        <v>17</v>
      </c>
      <c r="E12" s="130" t="s">
        <v>29</v>
      </c>
      <c r="F12" s="130" t="s">
        <v>35</v>
      </c>
      <c r="G12" s="130" t="s">
        <v>35</v>
      </c>
      <c r="H12" s="130" t="s">
        <v>35</v>
      </c>
      <c r="I12" s="130">
        <f t="shared" ref="I12" si="2">SUM(D12:H13)</f>
        <v>17</v>
      </c>
      <c r="J12" s="130">
        <v>3</v>
      </c>
      <c r="K12" s="33"/>
      <c r="L12" s="32"/>
      <c r="M12" s="32"/>
    </row>
    <row r="13" spans="1:13" ht="14.45" customHeight="1">
      <c r="A13" s="140"/>
      <c r="B13" s="138"/>
      <c r="C13" s="95"/>
      <c r="D13" s="131"/>
      <c r="E13" s="130"/>
      <c r="F13" s="130"/>
      <c r="G13" s="130"/>
      <c r="H13" s="130"/>
      <c r="I13" s="130"/>
      <c r="J13" s="130"/>
      <c r="K13" s="33"/>
      <c r="L13" s="32"/>
      <c r="M13" s="32"/>
    </row>
    <row r="14" spans="1:13" ht="14.45" customHeight="1">
      <c r="A14" s="140"/>
      <c r="B14" s="150" t="s">
        <v>0</v>
      </c>
      <c r="C14" s="95" t="s">
        <v>91</v>
      </c>
      <c r="D14" s="131">
        <f>SUM(D6:D13)</f>
        <v>8389</v>
      </c>
      <c r="E14" s="130" t="s">
        <v>48</v>
      </c>
      <c r="F14" s="130">
        <f t="shared" ref="F14:H14" si="3">SUM(F6:F13)</f>
        <v>1157</v>
      </c>
      <c r="G14" s="130">
        <f t="shared" si="3"/>
        <v>114</v>
      </c>
      <c r="H14" s="130">
        <f t="shared" si="3"/>
        <v>9995</v>
      </c>
      <c r="I14" s="130">
        <f>D14+SUM(E14:H15)</f>
        <v>19655</v>
      </c>
      <c r="J14" s="130">
        <f>SUM(J6:J13)</f>
        <v>7748</v>
      </c>
      <c r="K14" s="33"/>
      <c r="L14" s="32"/>
      <c r="M14" s="32"/>
    </row>
    <row r="15" spans="1:13" ht="14.45" customHeight="1">
      <c r="A15" s="141"/>
      <c r="B15" s="151"/>
      <c r="C15" s="95"/>
      <c r="D15" s="133"/>
      <c r="E15" s="134"/>
      <c r="F15" s="134"/>
      <c r="G15" s="134"/>
      <c r="H15" s="134"/>
      <c r="I15" s="134"/>
      <c r="J15" s="134"/>
      <c r="K15" s="33"/>
      <c r="L15" s="32"/>
      <c r="M15" s="32"/>
    </row>
    <row r="16" spans="1:13" ht="14.45" customHeight="1">
      <c r="A16" s="144" t="s">
        <v>50</v>
      </c>
      <c r="B16" s="147" t="s">
        <v>15</v>
      </c>
      <c r="C16" s="129">
        <v>4212</v>
      </c>
      <c r="D16" s="143">
        <v>198711</v>
      </c>
      <c r="E16" s="129">
        <v>1897</v>
      </c>
      <c r="F16" s="129">
        <v>149632</v>
      </c>
      <c r="G16" s="129">
        <v>4743</v>
      </c>
      <c r="H16" s="129">
        <v>49702</v>
      </c>
      <c r="I16" s="130">
        <f>SUM(C16:H17)</f>
        <v>408897</v>
      </c>
      <c r="J16" s="179">
        <v>237365</v>
      </c>
      <c r="K16" s="33"/>
      <c r="L16" s="32"/>
      <c r="M16" s="32"/>
    </row>
    <row r="17" spans="1:13" ht="14.45" customHeight="1">
      <c r="A17" s="145"/>
      <c r="B17" s="148"/>
      <c r="C17" s="130"/>
      <c r="D17" s="131"/>
      <c r="E17" s="130"/>
      <c r="F17" s="130"/>
      <c r="G17" s="130"/>
      <c r="H17" s="130"/>
      <c r="I17" s="130"/>
      <c r="J17" s="171"/>
      <c r="K17" s="33"/>
      <c r="L17" s="32"/>
      <c r="M17" s="32"/>
    </row>
    <row r="18" spans="1:13" ht="14.45" customHeight="1">
      <c r="A18" s="145"/>
      <c r="B18" s="132" t="s">
        <v>16</v>
      </c>
      <c r="C18" s="130">
        <v>9612</v>
      </c>
      <c r="D18" s="131">
        <v>180270</v>
      </c>
      <c r="E18" s="130">
        <v>41247</v>
      </c>
      <c r="F18" s="130">
        <v>65373</v>
      </c>
      <c r="G18" s="130">
        <v>5960</v>
      </c>
      <c r="H18" s="130">
        <v>8622</v>
      </c>
      <c r="I18" s="130">
        <f>SUM(C18:H19)</f>
        <v>311084</v>
      </c>
      <c r="J18" s="130">
        <v>140806</v>
      </c>
      <c r="K18" s="33"/>
      <c r="L18" s="32"/>
      <c r="M18" s="32"/>
    </row>
    <row r="19" spans="1:13" ht="14.45" customHeight="1">
      <c r="A19" s="145"/>
      <c r="B19" s="132"/>
      <c r="C19" s="130"/>
      <c r="D19" s="131"/>
      <c r="E19" s="130"/>
      <c r="F19" s="130"/>
      <c r="G19" s="130"/>
      <c r="H19" s="130"/>
      <c r="I19" s="130"/>
      <c r="J19" s="130"/>
      <c r="K19" s="33"/>
      <c r="L19" s="32"/>
      <c r="M19" s="32"/>
    </row>
    <row r="20" spans="1:13" ht="14.45" customHeight="1">
      <c r="A20" s="145"/>
      <c r="B20" s="132" t="s">
        <v>0</v>
      </c>
      <c r="C20" s="130">
        <f>SUM(C16:C19)</f>
        <v>13824</v>
      </c>
      <c r="D20" s="131">
        <f>SUM(D16:D19)</f>
        <v>378981</v>
      </c>
      <c r="E20" s="130">
        <f>SUM(E16:E19)</f>
        <v>43144</v>
      </c>
      <c r="F20" s="130">
        <f t="shared" ref="F20:H20" si="4">SUM(F16:F19)</f>
        <v>215005</v>
      </c>
      <c r="G20" s="130">
        <f t="shared" si="4"/>
        <v>10703</v>
      </c>
      <c r="H20" s="130">
        <f t="shared" si="4"/>
        <v>58324</v>
      </c>
      <c r="I20" s="130">
        <f>C20+D20+SUM(E20:H21)</f>
        <v>719981</v>
      </c>
      <c r="J20" s="171">
        <f>SUM(J16:J19)</f>
        <v>378171</v>
      </c>
      <c r="K20" s="34"/>
      <c r="L20" s="32"/>
      <c r="M20" s="32"/>
    </row>
    <row r="21" spans="1:13" ht="14.45" customHeight="1">
      <c r="A21" s="146"/>
      <c r="B21" s="149"/>
      <c r="C21" s="134"/>
      <c r="D21" s="133"/>
      <c r="E21" s="134"/>
      <c r="F21" s="134"/>
      <c r="G21" s="134"/>
      <c r="H21" s="134"/>
      <c r="I21" s="134"/>
      <c r="J21" s="172"/>
      <c r="K21" s="33"/>
      <c r="L21" s="32"/>
      <c r="M21" s="32"/>
    </row>
    <row r="22" spans="1:13" ht="14.45" customHeight="1">
      <c r="A22" s="162" t="s">
        <v>51</v>
      </c>
      <c r="B22" s="142" t="s">
        <v>17</v>
      </c>
      <c r="C22" s="129" t="s">
        <v>35</v>
      </c>
      <c r="D22" s="143">
        <v>12304</v>
      </c>
      <c r="E22" s="129" t="s">
        <v>35</v>
      </c>
      <c r="F22" s="129">
        <v>23699</v>
      </c>
      <c r="G22" s="129" t="s">
        <v>35</v>
      </c>
      <c r="H22" s="129">
        <v>236</v>
      </c>
      <c r="I22" s="129">
        <f>SUM(C22:H23)</f>
        <v>36239</v>
      </c>
      <c r="J22" s="129">
        <v>26677</v>
      </c>
      <c r="K22" s="33"/>
      <c r="L22" s="32"/>
      <c r="M22" s="32"/>
    </row>
    <row r="23" spans="1:13" ht="14.45" customHeight="1">
      <c r="A23" s="173"/>
      <c r="B23" s="132"/>
      <c r="C23" s="130"/>
      <c r="D23" s="131"/>
      <c r="E23" s="130"/>
      <c r="F23" s="130"/>
      <c r="G23" s="130"/>
      <c r="H23" s="130"/>
      <c r="I23" s="130"/>
      <c r="J23" s="130"/>
      <c r="K23" s="33"/>
      <c r="L23" s="32"/>
      <c r="M23" s="32"/>
    </row>
    <row r="24" spans="1:13" ht="14.45" customHeight="1">
      <c r="A24" s="173"/>
      <c r="B24" s="132" t="s">
        <v>18</v>
      </c>
      <c r="C24" s="130" t="s">
        <v>35</v>
      </c>
      <c r="D24" s="131">
        <v>52102</v>
      </c>
      <c r="E24" s="130">
        <v>7827</v>
      </c>
      <c r="F24" s="130">
        <v>22687</v>
      </c>
      <c r="G24" s="130">
        <v>110</v>
      </c>
      <c r="H24" s="130">
        <v>312</v>
      </c>
      <c r="I24" s="130">
        <f>SUM(C24:H25)</f>
        <v>83038</v>
      </c>
      <c r="J24" s="130">
        <v>36183</v>
      </c>
      <c r="K24" s="31"/>
      <c r="L24" s="32"/>
      <c r="M24" s="32"/>
    </row>
    <row r="25" spans="1:13" ht="14.45" customHeight="1">
      <c r="A25" s="173"/>
      <c r="B25" s="175"/>
      <c r="C25" s="157"/>
      <c r="D25" s="158"/>
      <c r="E25" s="157"/>
      <c r="F25" s="157"/>
      <c r="G25" s="157"/>
      <c r="H25" s="157"/>
      <c r="I25" s="157"/>
      <c r="J25" s="157"/>
      <c r="K25" s="31"/>
    </row>
    <row r="26" spans="1:13" ht="14.45" customHeight="1">
      <c r="A26" s="173"/>
      <c r="B26" s="35" t="s">
        <v>53</v>
      </c>
      <c r="C26" s="36">
        <v>13</v>
      </c>
      <c r="D26" s="37">
        <v>2557</v>
      </c>
      <c r="E26" s="80">
        <v>9389</v>
      </c>
      <c r="F26" s="36">
        <v>3597</v>
      </c>
      <c r="G26" s="36">
        <v>315</v>
      </c>
      <c r="H26" s="36">
        <v>71347</v>
      </c>
      <c r="I26" s="83">
        <f>SUM(C26:H26)</f>
        <v>87218</v>
      </c>
      <c r="J26" s="36">
        <v>27738</v>
      </c>
      <c r="K26" s="4"/>
    </row>
    <row r="27" spans="1:13" ht="14.45" customHeight="1">
      <c r="A27" s="173"/>
      <c r="B27" s="35" t="s">
        <v>54</v>
      </c>
      <c r="C27" s="36">
        <v>2</v>
      </c>
      <c r="D27" s="37">
        <v>603</v>
      </c>
      <c r="E27" s="80" t="s">
        <v>35</v>
      </c>
      <c r="F27" s="36">
        <v>1193</v>
      </c>
      <c r="G27" s="36">
        <v>264</v>
      </c>
      <c r="H27" s="36">
        <v>19439</v>
      </c>
      <c r="I27" s="82">
        <f>SUM(C27:H27)</f>
        <v>21501</v>
      </c>
      <c r="J27" s="36">
        <v>8522</v>
      </c>
      <c r="K27" s="31"/>
    </row>
    <row r="28" spans="1:13" ht="14.45" customHeight="1">
      <c r="A28" s="173"/>
      <c r="B28" s="35" t="s">
        <v>55</v>
      </c>
      <c r="C28" s="36" t="s">
        <v>35</v>
      </c>
      <c r="D28" s="37">
        <v>41</v>
      </c>
      <c r="E28" s="80" t="s">
        <v>35</v>
      </c>
      <c r="F28" s="36">
        <v>983</v>
      </c>
      <c r="G28" s="36" t="s">
        <v>35</v>
      </c>
      <c r="H28" s="36">
        <v>74</v>
      </c>
      <c r="I28" s="36">
        <f t="shared" ref="I28:I30" si="5">SUM(C28:H28)</f>
        <v>1098</v>
      </c>
      <c r="J28" s="36">
        <v>202</v>
      </c>
      <c r="K28" s="31"/>
    </row>
    <row r="29" spans="1:13" ht="14.45" customHeight="1">
      <c r="A29" s="173"/>
      <c r="B29" s="35" t="s">
        <v>56</v>
      </c>
      <c r="C29" s="36">
        <v>4513</v>
      </c>
      <c r="D29" s="37">
        <v>6407</v>
      </c>
      <c r="E29" s="80">
        <v>5438</v>
      </c>
      <c r="F29" s="36">
        <v>9589</v>
      </c>
      <c r="G29" s="36">
        <v>10699</v>
      </c>
      <c r="H29" s="36">
        <v>64121</v>
      </c>
      <c r="I29" s="36">
        <f t="shared" si="5"/>
        <v>100767</v>
      </c>
      <c r="J29" s="36">
        <v>60068</v>
      </c>
      <c r="K29" s="31"/>
    </row>
    <row r="30" spans="1:13" ht="14.45" customHeight="1">
      <c r="A30" s="173"/>
      <c r="B30" s="38" t="s">
        <v>57</v>
      </c>
      <c r="C30" s="80">
        <v>124</v>
      </c>
      <c r="D30" s="81">
        <v>3666</v>
      </c>
      <c r="E30" s="80">
        <v>4535</v>
      </c>
      <c r="F30" s="80">
        <v>6850</v>
      </c>
      <c r="G30" s="80">
        <v>5212</v>
      </c>
      <c r="H30" s="80">
        <v>6063</v>
      </c>
      <c r="I30" s="36">
        <f t="shared" si="5"/>
        <v>26450</v>
      </c>
      <c r="J30" s="80">
        <v>14604</v>
      </c>
      <c r="K30" s="31"/>
    </row>
    <row r="31" spans="1:13" ht="14.45" customHeight="1">
      <c r="A31" s="173"/>
      <c r="B31" s="177" t="s">
        <v>58</v>
      </c>
      <c r="C31" s="130">
        <f t="shared" ref="C31:J31" si="6">SUM(C26:C30)</f>
        <v>4652</v>
      </c>
      <c r="D31" s="131">
        <f t="shared" ref="D31" si="7">SUM(D26:D30)</f>
        <v>13274</v>
      </c>
      <c r="E31" s="130">
        <f t="shared" si="6"/>
        <v>19362</v>
      </c>
      <c r="F31" s="130">
        <f t="shared" si="6"/>
        <v>22212</v>
      </c>
      <c r="G31" s="130">
        <f t="shared" si="6"/>
        <v>16490</v>
      </c>
      <c r="H31" s="130">
        <f t="shared" si="6"/>
        <v>161044</v>
      </c>
      <c r="I31" s="130">
        <f>C31+D31+SUM(E31:H32)</f>
        <v>237034</v>
      </c>
      <c r="J31" s="130">
        <f t="shared" si="6"/>
        <v>111134</v>
      </c>
      <c r="K31" s="31"/>
    </row>
    <row r="32" spans="1:13" ht="14.45" customHeight="1">
      <c r="A32" s="173"/>
      <c r="B32" s="182"/>
      <c r="C32" s="157"/>
      <c r="D32" s="158"/>
      <c r="E32" s="157"/>
      <c r="F32" s="157"/>
      <c r="G32" s="157"/>
      <c r="H32" s="157"/>
      <c r="I32" s="157"/>
      <c r="J32" s="157"/>
      <c r="K32" s="31"/>
    </row>
    <row r="33" spans="1:11" ht="14.45" customHeight="1">
      <c r="A33" s="173"/>
      <c r="B33" s="178" t="s">
        <v>20</v>
      </c>
      <c r="C33" s="155" t="s">
        <v>29</v>
      </c>
      <c r="D33" s="155">
        <v>35523</v>
      </c>
      <c r="E33" s="155" t="s">
        <v>52</v>
      </c>
      <c r="F33" s="155">
        <v>15396</v>
      </c>
      <c r="G33" s="155" t="s">
        <v>29</v>
      </c>
      <c r="H33" s="155" t="s">
        <v>29</v>
      </c>
      <c r="I33" s="130">
        <f t="shared" ref="I33" si="8">SUM(C33:H34)</f>
        <v>50919</v>
      </c>
      <c r="J33" s="155">
        <v>28903</v>
      </c>
      <c r="K33" s="31"/>
    </row>
    <row r="34" spans="1:11" ht="14.45" customHeight="1">
      <c r="A34" s="173"/>
      <c r="B34" s="148"/>
      <c r="C34" s="130"/>
      <c r="D34" s="130"/>
      <c r="E34" s="130"/>
      <c r="F34" s="130"/>
      <c r="G34" s="130"/>
      <c r="H34" s="130"/>
      <c r="I34" s="130"/>
      <c r="J34" s="130"/>
      <c r="K34" s="31"/>
    </row>
    <row r="35" spans="1:11" ht="14.45" customHeight="1">
      <c r="A35" s="173"/>
      <c r="B35" s="148" t="s">
        <v>21</v>
      </c>
      <c r="C35" s="95" t="s">
        <v>91</v>
      </c>
      <c r="D35" s="95" t="s">
        <v>91</v>
      </c>
      <c r="E35" s="95" t="s">
        <v>91</v>
      </c>
      <c r="F35" s="171">
        <v>47864</v>
      </c>
      <c r="G35" s="95" t="s">
        <v>91</v>
      </c>
      <c r="H35" s="95" t="s">
        <v>91</v>
      </c>
      <c r="I35" s="171">
        <f t="shared" ref="I35" si="9">SUM(C35:H36)</f>
        <v>47864</v>
      </c>
      <c r="J35" s="171">
        <v>27490</v>
      </c>
      <c r="K35" s="39"/>
    </row>
    <row r="36" spans="1:11" ht="14.45" customHeight="1">
      <c r="A36" s="173"/>
      <c r="B36" s="148"/>
      <c r="C36" s="95"/>
      <c r="D36" s="95"/>
      <c r="E36" s="95"/>
      <c r="F36" s="171"/>
      <c r="G36" s="95"/>
      <c r="H36" s="95"/>
      <c r="I36" s="171"/>
      <c r="J36" s="171"/>
      <c r="K36" s="39"/>
    </row>
    <row r="37" spans="1:11" ht="14.45" customHeight="1">
      <c r="A37" s="173"/>
      <c r="B37" s="148" t="s">
        <v>22</v>
      </c>
      <c r="C37" s="130">
        <v>695</v>
      </c>
      <c r="D37" s="131">
        <v>10258</v>
      </c>
      <c r="E37" s="130">
        <v>6892</v>
      </c>
      <c r="F37" s="130">
        <v>10469</v>
      </c>
      <c r="G37" s="130">
        <v>119994</v>
      </c>
      <c r="H37" s="130">
        <v>276450</v>
      </c>
      <c r="I37" s="130">
        <f t="shared" ref="I37" si="10">SUM(C37:H38)</f>
        <v>424758</v>
      </c>
      <c r="J37" s="130">
        <v>153789</v>
      </c>
      <c r="K37" s="39"/>
    </row>
    <row r="38" spans="1:11" ht="14.45" customHeight="1">
      <c r="A38" s="173"/>
      <c r="B38" s="148"/>
      <c r="C38" s="130"/>
      <c r="D38" s="131"/>
      <c r="E38" s="130"/>
      <c r="F38" s="130"/>
      <c r="G38" s="130"/>
      <c r="H38" s="130"/>
      <c r="I38" s="130"/>
      <c r="J38" s="130"/>
      <c r="K38" s="30"/>
    </row>
    <row r="39" spans="1:11" ht="14.45" customHeight="1">
      <c r="A39" s="173"/>
      <c r="B39" s="177" t="s">
        <v>24</v>
      </c>
      <c r="C39" s="130" t="s">
        <v>106</v>
      </c>
      <c r="D39" s="131">
        <v>300</v>
      </c>
      <c r="E39" s="130">
        <v>258</v>
      </c>
      <c r="F39" s="130">
        <v>5722</v>
      </c>
      <c r="G39" s="130">
        <v>149</v>
      </c>
      <c r="H39" s="130">
        <v>455</v>
      </c>
      <c r="I39" s="130">
        <f t="shared" ref="I39" si="11">SUM(C39:H40)</f>
        <v>6884</v>
      </c>
      <c r="J39" s="130">
        <v>3751</v>
      </c>
      <c r="K39" s="31"/>
    </row>
    <row r="40" spans="1:11" ht="14.45" customHeight="1">
      <c r="A40" s="173"/>
      <c r="B40" s="177"/>
      <c r="C40" s="130"/>
      <c r="D40" s="131"/>
      <c r="E40" s="130"/>
      <c r="F40" s="130"/>
      <c r="G40" s="130"/>
      <c r="H40" s="130"/>
      <c r="I40" s="130"/>
      <c r="J40" s="130"/>
      <c r="K40" s="31"/>
    </row>
    <row r="41" spans="1:11" ht="14.45" customHeight="1">
      <c r="A41" s="173"/>
      <c r="B41" s="148" t="s">
        <v>0</v>
      </c>
      <c r="C41" s="130">
        <f>C31+C37</f>
        <v>5347</v>
      </c>
      <c r="D41" s="131">
        <f>D22+D24+D31+D33+D37+D39</f>
        <v>123761</v>
      </c>
      <c r="E41" s="130">
        <f>E24+E31+E37+E39</f>
        <v>34339</v>
      </c>
      <c r="F41" s="171">
        <f>F22+F24+F31+F33+F35+F37+F39</f>
        <v>148049</v>
      </c>
      <c r="G41" s="130">
        <f>G24+G31+G37+G39</f>
        <v>136743</v>
      </c>
      <c r="H41" s="130">
        <f>H22+H24+H31+H37+H39</f>
        <v>438497</v>
      </c>
      <c r="I41" s="171">
        <f>C41+D41+SUM(E41:H42)</f>
        <v>886736</v>
      </c>
      <c r="J41" s="171">
        <f>J22+J24+J31+J33+J35+J37+J39</f>
        <v>387927</v>
      </c>
      <c r="K41" s="31"/>
    </row>
    <row r="42" spans="1:11" ht="14.45" customHeight="1">
      <c r="A42" s="174"/>
      <c r="B42" s="176"/>
      <c r="C42" s="134"/>
      <c r="D42" s="133"/>
      <c r="E42" s="134"/>
      <c r="F42" s="172"/>
      <c r="G42" s="134"/>
      <c r="H42" s="134"/>
      <c r="I42" s="172"/>
      <c r="J42" s="172"/>
      <c r="K42" s="31"/>
    </row>
    <row r="43" spans="1:11" ht="14.45" customHeight="1">
      <c r="A43" s="167" t="s">
        <v>25</v>
      </c>
      <c r="B43" s="168"/>
      <c r="C43" s="129">
        <f>C20+C41</f>
        <v>19171</v>
      </c>
      <c r="D43" s="143">
        <f>D14+D20+D41</f>
        <v>511131</v>
      </c>
      <c r="E43" s="143">
        <f>E20+E41</f>
        <v>77483</v>
      </c>
      <c r="F43" s="180">
        <f t="shared" ref="F43:I43" si="12">F14+F20+F41</f>
        <v>364211</v>
      </c>
      <c r="G43" s="143">
        <f t="shared" si="12"/>
        <v>147560</v>
      </c>
      <c r="H43" s="143">
        <f t="shared" si="12"/>
        <v>506816</v>
      </c>
      <c r="I43" s="180">
        <f t="shared" si="12"/>
        <v>1626372</v>
      </c>
      <c r="J43" s="179">
        <f>J14+J20+J41</f>
        <v>773846</v>
      </c>
      <c r="K43" s="31"/>
    </row>
    <row r="44" spans="1:11" ht="14.45" customHeight="1">
      <c r="A44" s="169"/>
      <c r="B44" s="170"/>
      <c r="C44" s="134"/>
      <c r="D44" s="133"/>
      <c r="E44" s="133"/>
      <c r="F44" s="181"/>
      <c r="G44" s="133"/>
      <c r="H44" s="133"/>
      <c r="I44" s="181"/>
      <c r="J44" s="172"/>
      <c r="K44" s="31"/>
    </row>
    <row r="45" spans="1:11" ht="14.45" customHeight="1">
      <c r="A45" s="167" t="s">
        <v>59</v>
      </c>
      <c r="B45" s="168"/>
      <c r="C45" s="129" t="s">
        <v>60</v>
      </c>
      <c r="D45" s="131" t="s">
        <v>60</v>
      </c>
      <c r="E45" s="129" t="s">
        <v>60</v>
      </c>
      <c r="F45" s="129" t="s">
        <v>60</v>
      </c>
      <c r="G45" s="129">
        <v>6922</v>
      </c>
      <c r="H45" s="129">
        <v>91</v>
      </c>
      <c r="I45" s="129">
        <f>G45+H45</f>
        <v>7013</v>
      </c>
      <c r="J45" s="129">
        <v>2075</v>
      </c>
      <c r="K45" s="31"/>
    </row>
    <row r="46" spans="1:11" ht="14.45" customHeight="1">
      <c r="A46" s="169"/>
      <c r="B46" s="170"/>
      <c r="C46" s="134"/>
      <c r="D46" s="133"/>
      <c r="E46" s="134"/>
      <c r="F46" s="134"/>
      <c r="G46" s="134"/>
      <c r="H46" s="134"/>
      <c r="I46" s="134"/>
      <c r="J46" s="134"/>
      <c r="K46" s="31"/>
    </row>
    <row r="47" spans="1:11" ht="14.45" customHeight="1">
      <c r="A47" s="17"/>
      <c r="B47" s="7"/>
      <c r="C47" s="3" t="s">
        <v>26</v>
      </c>
      <c r="D47" s="17"/>
      <c r="E47" s="17"/>
      <c r="F47" s="17"/>
      <c r="G47" s="17"/>
      <c r="H47" s="17"/>
      <c r="I47" s="17"/>
      <c r="J47" s="17"/>
      <c r="K47" s="40"/>
    </row>
    <row r="48" spans="1:11" ht="14.45" customHeight="1">
      <c r="A48" s="5"/>
      <c r="B48" s="6"/>
      <c r="C48" s="8" t="s">
        <v>27</v>
      </c>
      <c r="D48" s="5"/>
      <c r="E48" s="5"/>
      <c r="F48" s="5"/>
      <c r="G48" s="5"/>
      <c r="H48" s="5"/>
      <c r="I48" s="5"/>
    </row>
    <row r="49" spans="1:11" ht="14.45" customHeight="1">
      <c r="A49" s="18"/>
      <c r="B49" s="18"/>
      <c r="C49" s="20" t="s">
        <v>61</v>
      </c>
      <c r="D49" s="18"/>
      <c r="E49" s="18"/>
      <c r="F49" s="18"/>
      <c r="G49" s="18"/>
      <c r="H49" s="18"/>
      <c r="I49" s="18"/>
    </row>
    <row r="50" spans="1:11" ht="14.45" customHeight="1">
      <c r="A50" s="18"/>
      <c r="B50" s="18"/>
      <c r="C50" s="18"/>
      <c r="D50" s="18"/>
      <c r="E50" s="18"/>
      <c r="F50" s="18"/>
      <c r="G50" s="18"/>
      <c r="H50" s="18"/>
      <c r="I50" s="18"/>
    </row>
    <row r="51" spans="1:11" ht="14.45" customHeight="1">
      <c r="A51" s="19"/>
      <c r="B51" s="19"/>
      <c r="C51" s="19"/>
      <c r="D51" s="19"/>
      <c r="E51" s="19"/>
      <c r="F51" s="19"/>
      <c r="G51" s="19"/>
      <c r="H51" s="19"/>
      <c r="I51" s="19"/>
    </row>
    <row r="52" spans="1:11" ht="14.45" customHeight="1">
      <c r="A52" s="19"/>
      <c r="B52" s="19"/>
      <c r="C52" s="19"/>
      <c r="D52" s="19"/>
      <c r="E52" s="19"/>
      <c r="F52" s="19"/>
      <c r="G52" s="19"/>
      <c r="H52" s="19"/>
      <c r="I52" s="19"/>
      <c r="J52" s="19"/>
      <c r="K52" s="19"/>
    </row>
    <row r="53" spans="1:11" ht="14.45" customHeight="1"/>
    <row r="54" spans="1:11" ht="14.45" customHeight="1"/>
    <row r="55" spans="1:11" ht="14.45" customHeight="1"/>
    <row r="56" spans="1:11" ht="14.45" customHeight="1"/>
    <row r="57" spans="1:11" ht="14.1" customHeight="1"/>
    <row r="58" spans="1:11" ht="14.1" customHeight="1"/>
    <row r="59" spans="1:11" ht="14.1" customHeight="1"/>
    <row r="60" spans="1:11" ht="14.1" customHeight="1"/>
    <row r="61" spans="1:11" ht="14.1" customHeight="1"/>
    <row r="62" spans="1:11" ht="14.1" customHeight="1"/>
    <row r="63" spans="1:11" ht="14.1" customHeight="1"/>
    <row r="64" spans="1:11"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sheetData>
  <mergeCells count="167">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E10:E11"/>
    <mergeCell ref="F10:F11"/>
    <mergeCell ref="G10:G11"/>
    <mergeCell ref="B10:B11"/>
    <mergeCell ref="C10:C11"/>
    <mergeCell ref="D10:D11"/>
    <mergeCell ref="H10:H11"/>
    <mergeCell ref="I10:I11"/>
    <mergeCell ref="J10:J11"/>
    <mergeCell ref="H18:H19"/>
    <mergeCell ref="I18:I19"/>
    <mergeCell ref="J18:J19"/>
    <mergeCell ref="H14:H15"/>
    <mergeCell ref="H12:H13"/>
    <mergeCell ref="I12:I13"/>
    <mergeCell ref="J12:J13"/>
    <mergeCell ref="B14:B15"/>
    <mergeCell ref="C14:C15"/>
    <mergeCell ref="D14:D15"/>
    <mergeCell ref="E14:E15"/>
    <mergeCell ref="F14:F15"/>
    <mergeCell ref="G14:G15"/>
    <mergeCell ref="E12:E13"/>
    <mergeCell ref="F12:F13"/>
    <mergeCell ref="G12:G13"/>
    <mergeCell ref="B12:B13"/>
    <mergeCell ref="C12:C13"/>
    <mergeCell ref="D12:D13"/>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B22:B23"/>
    <mergeCell ref="C22:C23"/>
    <mergeCell ref="D22:D23"/>
    <mergeCell ref="E22:E23"/>
    <mergeCell ref="F22:F23"/>
    <mergeCell ref="E20:E21"/>
    <mergeCell ref="F20:F21"/>
    <mergeCell ref="G20:G21"/>
    <mergeCell ref="H20:H21"/>
    <mergeCell ref="B20:B21"/>
    <mergeCell ref="C20:C21"/>
    <mergeCell ref="D20:D21"/>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33:B34"/>
    <mergeCell ref="C33:C34"/>
    <mergeCell ref="D33:D34"/>
    <mergeCell ref="E33:E34"/>
    <mergeCell ref="F33:F34"/>
    <mergeCell ref="G33:G34"/>
    <mergeCell ref="H33:H34"/>
    <mergeCell ref="I33:I34"/>
    <mergeCell ref="J33:J34"/>
    <mergeCell ref="B35:B36"/>
    <mergeCell ref="C35:C36"/>
    <mergeCell ref="D35:D36"/>
    <mergeCell ref="E35:E36"/>
    <mergeCell ref="F35:F36"/>
    <mergeCell ref="G35:G36"/>
    <mergeCell ref="H35:H36"/>
    <mergeCell ref="I35:I36"/>
    <mergeCell ref="J35:J36"/>
    <mergeCell ref="B39:B40"/>
    <mergeCell ref="C39:C40"/>
    <mergeCell ref="D39:D40"/>
    <mergeCell ref="E39:E40"/>
    <mergeCell ref="F39:F40"/>
    <mergeCell ref="B37:B38"/>
    <mergeCell ref="C37:C38"/>
    <mergeCell ref="D37:D38"/>
    <mergeCell ref="E37:E38"/>
    <mergeCell ref="G41:G42"/>
    <mergeCell ref="H41:H42"/>
    <mergeCell ref="I41:I42"/>
    <mergeCell ref="J41:J42"/>
    <mergeCell ref="F37:F38"/>
    <mergeCell ref="G37:G38"/>
    <mergeCell ref="H37:H38"/>
    <mergeCell ref="I37:I38"/>
    <mergeCell ref="J37:J38"/>
    <mergeCell ref="G39:G40"/>
    <mergeCell ref="H39:H40"/>
    <mergeCell ref="I39:I40"/>
    <mergeCell ref="J39:J40"/>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s>
  <phoneticPr fontId="3"/>
  <pageMargins left="0.59055118110236227" right="0" top="0.59055118110236227" bottom="0" header="0.31496062992125984" footer="0.31496062992125984"/>
  <pageSetup paperSize="9" fitToWidth="0" orientation="portrait"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9"/>
  <sheetViews>
    <sheetView workbookViewId="0">
      <selection sqref="A1:J1"/>
    </sheetView>
  </sheetViews>
  <sheetFormatPr defaultRowHeight="13.5"/>
  <cols>
    <col min="1" max="1" width="4.625" style="41" customWidth="1"/>
    <col min="2" max="2" width="18.125" style="41" customWidth="1"/>
    <col min="3" max="10" width="8.625" style="41" customWidth="1"/>
    <col min="11" max="16384" width="9" style="41"/>
  </cols>
  <sheetData>
    <row r="1" spans="1:10" ht="17.25">
      <c r="A1" s="115" t="s">
        <v>116</v>
      </c>
      <c r="B1" s="115"/>
      <c r="C1" s="115"/>
      <c r="D1" s="115"/>
      <c r="E1" s="115"/>
      <c r="F1" s="115"/>
      <c r="G1" s="115"/>
      <c r="H1" s="115"/>
      <c r="I1" s="115"/>
      <c r="J1" s="115"/>
    </row>
    <row r="2" spans="1:10">
      <c r="A2" s="42"/>
      <c r="B2" s="42"/>
      <c r="C2" s="42"/>
      <c r="D2" s="42"/>
      <c r="E2" s="42"/>
      <c r="F2" s="42"/>
      <c r="G2" s="42"/>
      <c r="H2" s="42"/>
      <c r="I2" s="43" t="s">
        <v>1</v>
      </c>
      <c r="J2" s="44"/>
    </row>
    <row r="3" spans="1:10">
      <c r="A3" s="45"/>
      <c r="B3" s="46"/>
      <c r="C3" s="47" t="s">
        <v>2</v>
      </c>
      <c r="D3" s="48"/>
      <c r="E3" s="48"/>
      <c r="F3" s="48"/>
      <c r="G3" s="48"/>
      <c r="H3" s="48"/>
      <c r="I3" s="49"/>
      <c r="J3" s="116" t="s">
        <v>62</v>
      </c>
    </row>
    <row r="4" spans="1:10">
      <c r="A4" s="50"/>
      <c r="B4" s="51"/>
      <c r="C4" s="52" t="s">
        <v>63</v>
      </c>
      <c r="D4" s="53" t="s">
        <v>64</v>
      </c>
      <c r="E4" s="52" t="s">
        <v>65</v>
      </c>
      <c r="F4" s="52" t="s">
        <v>66</v>
      </c>
      <c r="G4" s="52" t="s">
        <v>67</v>
      </c>
      <c r="H4" s="52" t="s">
        <v>68</v>
      </c>
      <c r="I4" s="52" t="s">
        <v>69</v>
      </c>
      <c r="J4" s="117"/>
    </row>
    <row r="5" spans="1:10">
      <c r="A5" s="50"/>
      <c r="B5" s="54"/>
      <c r="C5" s="55"/>
      <c r="D5" s="56"/>
      <c r="E5" s="55"/>
      <c r="F5" s="55"/>
      <c r="G5" s="55"/>
      <c r="H5" s="55"/>
      <c r="I5" s="55"/>
      <c r="J5" s="118"/>
    </row>
    <row r="6" spans="1:10">
      <c r="A6" s="119" t="s">
        <v>70</v>
      </c>
      <c r="B6" s="103" t="s">
        <v>11</v>
      </c>
      <c r="C6" s="95" t="s">
        <v>91</v>
      </c>
      <c r="D6" s="122">
        <v>423</v>
      </c>
      <c r="E6" s="88" t="s">
        <v>35</v>
      </c>
      <c r="F6" s="88">
        <v>286</v>
      </c>
      <c r="G6" s="88" t="s">
        <v>35</v>
      </c>
      <c r="H6" s="88">
        <v>8591</v>
      </c>
      <c r="I6" s="88">
        <f>D6+F6+H6</f>
        <v>9300</v>
      </c>
      <c r="J6" s="88">
        <v>3242</v>
      </c>
    </row>
    <row r="7" spans="1:10">
      <c r="A7" s="120"/>
      <c r="B7" s="101"/>
      <c r="C7" s="95"/>
      <c r="D7" s="114"/>
      <c r="E7" s="95"/>
      <c r="F7" s="95"/>
      <c r="G7" s="95"/>
      <c r="H7" s="95"/>
      <c r="I7" s="95"/>
      <c r="J7" s="95"/>
    </row>
    <row r="8" spans="1:10">
      <c r="A8" s="120"/>
      <c r="B8" s="101" t="s">
        <v>12</v>
      </c>
      <c r="C8" s="95" t="s">
        <v>91</v>
      </c>
      <c r="D8" s="114">
        <v>6031</v>
      </c>
      <c r="E8" s="95">
        <v>4</v>
      </c>
      <c r="F8" s="95">
        <v>632</v>
      </c>
      <c r="G8" s="95">
        <v>127</v>
      </c>
      <c r="H8" s="95">
        <v>1452</v>
      </c>
      <c r="I8" s="95">
        <f>D8+E8+F8+G8+H8</f>
        <v>8246</v>
      </c>
      <c r="J8" s="95">
        <v>4726</v>
      </c>
    </row>
    <row r="9" spans="1:10">
      <c r="A9" s="120"/>
      <c r="B9" s="101"/>
      <c r="C9" s="95"/>
      <c r="D9" s="114"/>
      <c r="E9" s="95"/>
      <c r="F9" s="95"/>
      <c r="G9" s="95"/>
      <c r="H9" s="95"/>
      <c r="I9" s="95"/>
      <c r="J9" s="95"/>
    </row>
    <row r="10" spans="1:10">
      <c r="A10" s="120"/>
      <c r="B10" s="101" t="s">
        <v>73</v>
      </c>
      <c r="C10" s="95" t="s">
        <v>91</v>
      </c>
      <c r="D10" s="114">
        <v>681</v>
      </c>
      <c r="E10" s="95" t="s">
        <v>35</v>
      </c>
      <c r="F10" s="95">
        <v>357</v>
      </c>
      <c r="G10" s="95">
        <v>49</v>
      </c>
      <c r="H10" s="95">
        <v>1</v>
      </c>
      <c r="I10" s="95">
        <f>D10+SUM(E10:H11)</f>
        <v>1088</v>
      </c>
      <c r="J10" s="95">
        <v>431</v>
      </c>
    </row>
    <row r="11" spans="1:10">
      <c r="A11" s="120"/>
      <c r="B11" s="101"/>
      <c r="C11" s="95"/>
      <c r="D11" s="114"/>
      <c r="E11" s="95"/>
      <c r="F11" s="95"/>
      <c r="G11" s="95"/>
      <c r="H11" s="95"/>
      <c r="I11" s="95"/>
      <c r="J11" s="95"/>
    </row>
    <row r="12" spans="1:10">
      <c r="A12" s="120"/>
      <c r="B12" s="113" t="s">
        <v>14</v>
      </c>
      <c r="C12" s="95" t="s">
        <v>91</v>
      </c>
      <c r="D12" s="114" t="s">
        <v>35</v>
      </c>
      <c r="E12" s="95" t="s">
        <v>35</v>
      </c>
      <c r="F12" s="95" t="s">
        <v>35</v>
      </c>
      <c r="G12" s="95" t="s">
        <v>35</v>
      </c>
      <c r="H12" s="95" t="s">
        <v>35</v>
      </c>
      <c r="I12" s="95" t="s">
        <v>72</v>
      </c>
      <c r="J12" s="95" t="s">
        <v>125</v>
      </c>
    </row>
    <row r="13" spans="1:10">
      <c r="A13" s="120"/>
      <c r="B13" s="113"/>
      <c r="C13" s="95"/>
      <c r="D13" s="114"/>
      <c r="E13" s="95"/>
      <c r="F13" s="95"/>
      <c r="G13" s="95"/>
      <c r="H13" s="95"/>
      <c r="I13" s="95"/>
      <c r="J13" s="95"/>
    </row>
    <row r="14" spans="1:10">
      <c r="A14" s="120"/>
      <c r="B14" s="109" t="s">
        <v>0</v>
      </c>
      <c r="C14" s="95" t="s">
        <v>91</v>
      </c>
      <c r="D14" s="114">
        <f>SUM(D6:D13)</f>
        <v>7135</v>
      </c>
      <c r="E14" s="114">
        <f>SUM(E6:E13)</f>
        <v>4</v>
      </c>
      <c r="F14" s="95">
        <f t="shared" ref="F14:H14" si="0">SUM(F6:F13)</f>
        <v>1275</v>
      </c>
      <c r="G14" s="95">
        <f t="shared" si="0"/>
        <v>176</v>
      </c>
      <c r="H14" s="95">
        <f t="shared" si="0"/>
        <v>10044</v>
      </c>
      <c r="I14" s="95">
        <f>D14+SUM(E14:H15)</f>
        <v>18634</v>
      </c>
      <c r="J14" s="95">
        <f>SUM(J6:J13)</f>
        <v>8399</v>
      </c>
    </row>
    <row r="15" spans="1:10">
      <c r="A15" s="121"/>
      <c r="B15" s="110"/>
      <c r="C15" s="95"/>
      <c r="D15" s="123"/>
      <c r="E15" s="123"/>
      <c r="F15" s="89"/>
      <c r="G15" s="89"/>
      <c r="H15" s="89"/>
      <c r="I15" s="89"/>
      <c r="J15" s="89"/>
    </row>
    <row r="16" spans="1:10">
      <c r="A16" s="105" t="s">
        <v>74</v>
      </c>
      <c r="B16" s="108" t="s">
        <v>15</v>
      </c>
      <c r="C16" s="88">
        <v>3493</v>
      </c>
      <c r="D16" s="122">
        <v>163622</v>
      </c>
      <c r="E16" s="88">
        <v>2386</v>
      </c>
      <c r="F16" s="88">
        <v>134097</v>
      </c>
      <c r="G16" s="88">
        <v>5516</v>
      </c>
      <c r="H16" s="88">
        <v>56279</v>
      </c>
      <c r="I16" s="88">
        <f>C16+D16+E16+F16+G16+H16</f>
        <v>365393</v>
      </c>
      <c r="J16" s="126">
        <v>236141</v>
      </c>
    </row>
    <row r="17" spans="1:10">
      <c r="A17" s="106"/>
      <c r="B17" s="93"/>
      <c r="C17" s="95"/>
      <c r="D17" s="114"/>
      <c r="E17" s="95"/>
      <c r="F17" s="95"/>
      <c r="G17" s="95"/>
      <c r="H17" s="95"/>
      <c r="I17" s="95"/>
      <c r="J17" s="124"/>
    </row>
    <row r="18" spans="1:10">
      <c r="A18" s="106"/>
      <c r="B18" s="101" t="s">
        <v>16</v>
      </c>
      <c r="C18" s="95">
        <v>8120</v>
      </c>
      <c r="D18" s="114">
        <v>138288</v>
      </c>
      <c r="E18" s="95">
        <v>39003</v>
      </c>
      <c r="F18" s="95">
        <v>62427</v>
      </c>
      <c r="G18" s="95">
        <v>4528</v>
      </c>
      <c r="H18" s="95">
        <v>8513</v>
      </c>
      <c r="I18" s="95">
        <f>C18+D18+E18+F18+G18+H18</f>
        <v>260879</v>
      </c>
      <c r="J18" s="95">
        <v>142859</v>
      </c>
    </row>
    <row r="19" spans="1:10">
      <c r="A19" s="106"/>
      <c r="B19" s="101"/>
      <c r="C19" s="95"/>
      <c r="D19" s="114"/>
      <c r="E19" s="95"/>
      <c r="F19" s="95"/>
      <c r="G19" s="95"/>
      <c r="H19" s="95"/>
      <c r="I19" s="95"/>
      <c r="J19" s="95"/>
    </row>
    <row r="20" spans="1:10">
      <c r="A20" s="106"/>
      <c r="B20" s="101" t="s">
        <v>0</v>
      </c>
      <c r="C20" s="95">
        <f>SUM(C16:C19)</f>
        <v>11613</v>
      </c>
      <c r="D20" s="114">
        <f>SUM(D16:D19)</f>
        <v>301910</v>
      </c>
      <c r="E20" s="95">
        <f>SUM(E16:E19)</f>
        <v>41389</v>
      </c>
      <c r="F20" s="95">
        <f t="shared" ref="F20:H20" si="1">SUM(F16:F19)</f>
        <v>196524</v>
      </c>
      <c r="G20" s="95">
        <f t="shared" si="1"/>
        <v>10044</v>
      </c>
      <c r="H20" s="95">
        <f t="shared" si="1"/>
        <v>64792</v>
      </c>
      <c r="I20" s="95">
        <f>C20+D20+SUM(E20:H21)</f>
        <v>626272</v>
      </c>
      <c r="J20" s="124">
        <f>SUM(J16:J19)</f>
        <v>379000</v>
      </c>
    </row>
    <row r="21" spans="1:10">
      <c r="A21" s="107"/>
      <c r="B21" s="104"/>
      <c r="C21" s="89"/>
      <c r="D21" s="123"/>
      <c r="E21" s="89"/>
      <c r="F21" s="89"/>
      <c r="G21" s="89"/>
      <c r="H21" s="89"/>
      <c r="I21" s="89"/>
      <c r="J21" s="125"/>
    </row>
    <row r="22" spans="1:10">
      <c r="A22" s="90" t="s">
        <v>75</v>
      </c>
      <c r="B22" s="103" t="s">
        <v>17</v>
      </c>
      <c r="C22" s="88" t="s">
        <v>35</v>
      </c>
      <c r="D22" s="122">
        <v>8622</v>
      </c>
      <c r="E22" s="88" t="s">
        <v>35</v>
      </c>
      <c r="F22" s="126">
        <v>24474</v>
      </c>
      <c r="G22" s="88" t="s">
        <v>35</v>
      </c>
      <c r="H22" s="88">
        <v>639</v>
      </c>
      <c r="I22" s="126">
        <f>D22+F22+H22</f>
        <v>33735</v>
      </c>
      <c r="J22" s="88">
        <v>32170</v>
      </c>
    </row>
    <row r="23" spans="1:10">
      <c r="A23" s="91"/>
      <c r="B23" s="101"/>
      <c r="C23" s="95"/>
      <c r="D23" s="114"/>
      <c r="E23" s="95"/>
      <c r="F23" s="124"/>
      <c r="G23" s="95"/>
      <c r="H23" s="95"/>
      <c r="I23" s="124"/>
      <c r="J23" s="95"/>
    </row>
    <row r="24" spans="1:10">
      <c r="A24" s="91"/>
      <c r="B24" s="101" t="s">
        <v>18</v>
      </c>
      <c r="C24" s="95" t="s">
        <v>35</v>
      </c>
      <c r="D24" s="114">
        <v>37826</v>
      </c>
      <c r="E24" s="95">
        <v>10239</v>
      </c>
      <c r="F24" s="95">
        <v>20406</v>
      </c>
      <c r="G24" s="95">
        <v>189</v>
      </c>
      <c r="H24" s="95">
        <v>784</v>
      </c>
      <c r="I24" s="95">
        <f>D24+E24+F24+G24+H24</f>
        <v>69444</v>
      </c>
      <c r="J24" s="95">
        <v>32650</v>
      </c>
    </row>
    <row r="25" spans="1:10">
      <c r="A25" s="91"/>
      <c r="B25" s="102"/>
      <c r="C25" s="99"/>
      <c r="D25" s="127"/>
      <c r="E25" s="99"/>
      <c r="F25" s="99"/>
      <c r="G25" s="99"/>
      <c r="H25" s="99"/>
      <c r="I25" s="99"/>
      <c r="J25" s="99"/>
    </row>
    <row r="26" spans="1:10">
      <c r="A26" s="91"/>
      <c r="B26" s="57" t="s">
        <v>53</v>
      </c>
      <c r="C26" s="58">
        <v>6</v>
      </c>
      <c r="D26" s="59">
        <v>1896</v>
      </c>
      <c r="E26" s="79">
        <v>8561</v>
      </c>
      <c r="F26" s="58">
        <v>3068</v>
      </c>
      <c r="G26" s="58">
        <v>340</v>
      </c>
      <c r="H26" s="58">
        <v>77673</v>
      </c>
      <c r="I26" s="58">
        <f>C26+D26+E26+F26+G26+H26</f>
        <v>91544</v>
      </c>
      <c r="J26" s="58">
        <v>33137</v>
      </c>
    </row>
    <row r="27" spans="1:10">
      <c r="A27" s="91"/>
      <c r="B27" s="57" t="s">
        <v>54</v>
      </c>
      <c r="C27" s="58">
        <v>6</v>
      </c>
      <c r="D27" s="59">
        <v>537</v>
      </c>
      <c r="E27" s="79" t="s">
        <v>35</v>
      </c>
      <c r="F27" s="58">
        <v>873</v>
      </c>
      <c r="G27" s="58">
        <v>393</v>
      </c>
      <c r="H27" s="58">
        <v>17251</v>
      </c>
      <c r="I27" s="58">
        <f>C27+D27+F27+G27+H27</f>
        <v>19060</v>
      </c>
      <c r="J27" s="58">
        <v>7475</v>
      </c>
    </row>
    <row r="28" spans="1:10">
      <c r="A28" s="91"/>
      <c r="B28" s="57" t="s">
        <v>55</v>
      </c>
      <c r="C28" s="58" t="s">
        <v>35</v>
      </c>
      <c r="D28" s="59">
        <v>35</v>
      </c>
      <c r="E28" s="79" t="s">
        <v>35</v>
      </c>
      <c r="F28" s="58">
        <v>727</v>
      </c>
      <c r="G28" s="58" t="s">
        <v>35</v>
      </c>
      <c r="H28" s="58">
        <v>46</v>
      </c>
      <c r="I28" s="58">
        <f>D28+F28+H28</f>
        <v>808</v>
      </c>
      <c r="J28" s="58">
        <v>213</v>
      </c>
    </row>
    <row r="29" spans="1:10">
      <c r="A29" s="91"/>
      <c r="B29" s="57" t="s">
        <v>56</v>
      </c>
      <c r="C29" s="58">
        <v>3784</v>
      </c>
      <c r="D29" s="59">
        <v>5127</v>
      </c>
      <c r="E29" s="79">
        <v>4143</v>
      </c>
      <c r="F29" s="58">
        <v>9180</v>
      </c>
      <c r="G29" s="58">
        <v>12316</v>
      </c>
      <c r="H29" s="58">
        <v>59612</v>
      </c>
      <c r="I29" s="58">
        <f>C29+D29+E29+F29+G29+H29</f>
        <v>94162</v>
      </c>
      <c r="J29" s="58">
        <v>65943</v>
      </c>
    </row>
    <row r="30" spans="1:10">
      <c r="A30" s="91"/>
      <c r="B30" s="60" t="s">
        <v>76</v>
      </c>
      <c r="C30" s="79">
        <v>254</v>
      </c>
      <c r="D30" s="78">
        <v>3216</v>
      </c>
      <c r="E30" s="79">
        <v>4156</v>
      </c>
      <c r="F30" s="79">
        <v>5371</v>
      </c>
      <c r="G30" s="79">
        <v>6146</v>
      </c>
      <c r="H30" s="79">
        <v>4845</v>
      </c>
      <c r="I30" s="58">
        <f>C30+D30+E30+F30+G30+H30</f>
        <v>23988</v>
      </c>
      <c r="J30" s="79">
        <v>15838</v>
      </c>
    </row>
    <row r="31" spans="1:10">
      <c r="A31" s="91"/>
      <c r="B31" s="96" t="s">
        <v>77</v>
      </c>
      <c r="C31" s="95">
        <f t="shared" ref="C31:J31" si="2">SUM(C26:C30)</f>
        <v>4050</v>
      </c>
      <c r="D31" s="114">
        <f t="shared" ref="D31" si="3">SUM(D26:D30)</f>
        <v>10811</v>
      </c>
      <c r="E31" s="95">
        <f t="shared" si="2"/>
        <v>16860</v>
      </c>
      <c r="F31" s="95">
        <f t="shared" si="2"/>
        <v>19219</v>
      </c>
      <c r="G31" s="95">
        <f t="shared" si="2"/>
        <v>19195</v>
      </c>
      <c r="H31" s="95">
        <f t="shared" si="2"/>
        <v>159427</v>
      </c>
      <c r="I31" s="95">
        <f>C31+D31+SUM(E31:H32)</f>
        <v>229562</v>
      </c>
      <c r="J31" s="95">
        <f t="shared" si="2"/>
        <v>122606</v>
      </c>
    </row>
    <row r="32" spans="1:10">
      <c r="A32" s="91"/>
      <c r="B32" s="100"/>
      <c r="C32" s="99"/>
      <c r="D32" s="127"/>
      <c r="E32" s="99"/>
      <c r="F32" s="99"/>
      <c r="G32" s="99"/>
      <c r="H32" s="99"/>
      <c r="I32" s="99"/>
      <c r="J32" s="99"/>
    </row>
    <row r="33" spans="1:10">
      <c r="A33" s="91"/>
      <c r="B33" s="97" t="s">
        <v>20</v>
      </c>
      <c r="C33" s="98" t="s">
        <v>29</v>
      </c>
      <c r="D33" s="128">
        <v>29659</v>
      </c>
      <c r="E33" s="98" t="s">
        <v>125</v>
      </c>
      <c r="F33" s="98">
        <v>19025</v>
      </c>
      <c r="G33" s="98" t="s">
        <v>29</v>
      </c>
      <c r="H33" s="98" t="s">
        <v>29</v>
      </c>
      <c r="I33" s="98">
        <f>SUM(C33:H34)</f>
        <v>48684</v>
      </c>
      <c r="J33" s="98">
        <v>31361</v>
      </c>
    </row>
    <row r="34" spans="1:10">
      <c r="A34" s="91"/>
      <c r="B34" s="93"/>
      <c r="C34" s="95"/>
      <c r="D34" s="114"/>
      <c r="E34" s="95"/>
      <c r="F34" s="95"/>
      <c r="G34" s="95"/>
      <c r="H34" s="95"/>
      <c r="I34" s="95"/>
      <c r="J34" s="95"/>
    </row>
    <row r="35" spans="1:10">
      <c r="A35" s="91"/>
      <c r="B35" s="93" t="s">
        <v>21</v>
      </c>
      <c r="C35" s="95" t="s">
        <v>91</v>
      </c>
      <c r="D35" s="95" t="s">
        <v>91</v>
      </c>
      <c r="E35" s="95" t="s">
        <v>91</v>
      </c>
      <c r="F35" s="95">
        <v>61282</v>
      </c>
      <c r="G35" s="95" t="s">
        <v>91</v>
      </c>
      <c r="H35" s="95" t="s">
        <v>91</v>
      </c>
      <c r="I35" s="95">
        <f>F35</f>
        <v>61282</v>
      </c>
      <c r="J35" s="95">
        <v>42264</v>
      </c>
    </row>
    <row r="36" spans="1:10">
      <c r="A36" s="91"/>
      <c r="B36" s="93"/>
      <c r="C36" s="95"/>
      <c r="D36" s="95"/>
      <c r="E36" s="95"/>
      <c r="F36" s="95"/>
      <c r="G36" s="95"/>
      <c r="H36" s="95"/>
      <c r="I36" s="95"/>
      <c r="J36" s="95"/>
    </row>
    <row r="37" spans="1:10">
      <c r="A37" s="91"/>
      <c r="B37" s="93" t="s">
        <v>22</v>
      </c>
      <c r="C37" s="95">
        <v>7284</v>
      </c>
      <c r="D37" s="114">
        <v>8365</v>
      </c>
      <c r="E37" s="95">
        <v>6141</v>
      </c>
      <c r="F37" s="95">
        <v>7586</v>
      </c>
      <c r="G37" s="95">
        <v>122577</v>
      </c>
      <c r="H37" s="95">
        <v>285069</v>
      </c>
      <c r="I37" s="95">
        <f>C37+D37+E37+F37+G37+H37</f>
        <v>437022</v>
      </c>
      <c r="J37" s="95">
        <v>174678</v>
      </c>
    </row>
    <row r="38" spans="1:10">
      <c r="A38" s="91"/>
      <c r="B38" s="93"/>
      <c r="C38" s="95"/>
      <c r="D38" s="114"/>
      <c r="E38" s="95"/>
      <c r="F38" s="95"/>
      <c r="G38" s="95"/>
      <c r="H38" s="95"/>
      <c r="I38" s="95">
        <f>C38+D38+E38+F38+G38+H38</f>
        <v>0</v>
      </c>
      <c r="J38" s="95"/>
    </row>
    <row r="39" spans="1:10">
      <c r="A39" s="91"/>
      <c r="B39" s="96" t="s">
        <v>24</v>
      </c>
      <c r="C39" s="95" t="s">
        <v>106</v>
      </c>
      <c r="D39" s="114">
        <v>199</v>
      </c>
      <c r="E39" s="95">
        <v>167</v>
      </c>
      <c r="F39" s="95">
        <v>6444</v>
      </c>
      <c r="G39" s="95" t="s">
        <v>125</v>
      </c>
      <c r="H39" s="95">
        <v>305</v>
      </c>
      <c r="I39" s="98">
        <f>SUM(C39:H40)</f>
        <v>7115</v>
      </c>
      <c r="J39" s="95">
        <v>4569</v>
      </c>
    </row>
    <row r="40" spans="1:10">
      <c r="A40" s="91"/>
      <c r="B40" s="96"/>
      <c r="C40" s="95"/>
      <c r="D40" s="114"/>
      <c r="E40" s="95"/>
      <c r="F40" s="95"/>
      <c r="G40" s="95"/>
      <c r="H40" s="95"/>
      <c r="I40" s="95"/>
      <c r="J40" s="95"/>
    </row>
    <row r="41" spans="1:10">
      <c r="A41" s="91"/>
      <c r="B41" s="93" t="s">
        <v>0</v>
      </c>
      <c r="C41" s="130">
        <f>SUM(C22:C25,C31,C33:C40)</f>
        <v>11334</v>
      </c>
      <c r="D41" s="131">
        <f>SUM(D22:D25,D31,D33:D40)</f>
        <v>95482</v>
      </c>
      <c r="E41" s="130">
        <f>SUM(E22:E25,E31,E33:E40)</f>
        <v>33407</v>
      </c>
      <c r="F41" s="171">
        <f t="shared" ref="F41:H41" si="4">SUM(F22:F25,F31,F33:F40)</f>
        <v>158436</v>
      </c>
      <c r="G41" s="130">
        <f t="shared" si="4"/>
        <v>141961</v>
      </c>
      <c r="H41" s="130">
        <f t="shared" si="4"/>
        <v>446224</v>
      </c>
      <c r="I41" s="171">
        <f>SUM(I22:I25,I31,I33:I40)</f>
        <v>886844</v>
      </c>
      <c r="J41" s="171">
        <f t="shared" ref="J41" si="5">SUM(J22:J25,J31,J33:J40)</f>
        <v>440298</v>
      </c>
    </row>
    <row r="42" spans="1:10">
      <c r="A42" s="92"/>
      <c r="B42" s="94"/>
      <c r="C42" s="134"/>
      <c r="D42" s="133"/>
      <c r="E42" s="134"/>
      <c r="F42" s="172"/>
      <c r="G42" s="134"/>
      <c r="H42" s="134"/>
      <c r="I42" s="172"/>
      <c r="J42" s="172"/>
    </row>
    <row r="43" spans="1:10">
      <c r="A43" s="84" t="s">
        <v>25</v>
      </c>
      <c r="B43" s="85"/>
      <c r="C43" s="88">
        <f>C20+C41</f>
        <v>22947</v>
      </c>
      <c r="D43" s="122">
        <f>D14+D20+D41</f>
        <v>404527</v>
      </c>
      <c r="E43" s="122">
        <f>E14+E20+E41</f>
        <v>74800</v>
      </c>
      <c r="F43" s="183">
        <f t="shared" ref="F43:J43" si="6">F14+F20+F41</f>
        <v>356235</v>
      </c>
      <c r="G43" s="122">
        <f t="shared" si="6"/>
        <v>152181</v>
      </c>
      <c r="H43" s="122">
        <f t="shared" si="6"/>
        <v>521060</v>
      </c>
      <c r="I43" s="183">
        <f t="shared" si="6"/>
        <v>1531750</v>
      </c>
      <c r="J43" s="126">
        <f t="shared" si="6"/>
        <v>827697</v>
      </c>
    </row>
    <row r="44" spans="1:10">
      <c r="A44" s="86"/>
      <c r="B44" s="87"/>
      <c r="C44" s="89"/>
      <c r="D44" s="123"/>
      <c r="E44" s="123"/>
      <c r="F44" s="184"/>
      <c r="G44" s="123"/>
      <c r="H44" s="123"/>
      <c r="I44" s="184"/>
      <c r="J44" s="125"/>
    </row>
    <row r="45" spans="1:10">
      <c r="A45" s="84" t="s">
        <v>59</v>
      </c>
      <c r="B45" s="85"/>
      <c r="C45" s="88" t="s">
        <v>71</v>
      </c>
      <c r="D45" s="114" t="s">
        <v>71</v>
      </c>
      <c r="E45" s="88" t="s">
        <v>71</v>
      </c>
      <c r="F45" s="88" t="s">
        <v>71</v>
      </c>
      <c r="G45" s="88">
        <v>6089</v>
      </c>
      <c r="H45" s="88">
        <v>142</v>
      </c>
      <c r="I45" s="88">
        <f>G45+H45</f>
        <v>6231</v>
      </c>
      <c r="J45" s="88">
        <v>2486</v>
      </c>
    </row>
    <row r="46" spans="1:10">
      <c r="A46" s="86"/>
      <c r="B46" s="87"/>
      <c r="C46" s="89"/>
      <c r="D46" s="123"/>
      <c r="E46" s="89"/>
      <c r="F46" s="89"/>
      <c r="G46" s="89"/>
      <c r="H46" s="89"/>
      <c r="I46" s="89"/>
      <c r="J46" s="89"/>
    </row>
    <row r="47" spans="1:10">
      <c r="A47" s="63"/>
      <c r="B47" s="64"/>
      <c r="C47" s="65" t="s">
        <v>26</v>
      </c>
      <c r="D47" s="63"/>
      <c r="E47" s="63"/>
      <c r="F47" s="63"/>
      <c r="G47" s="63"/>
      <c r="H47" s="63"/>
      <c r="I47" s="63"/>
      <c r="J47" s="63"/>
    </row>
    <row r="48" spans="1:10">
      <c r="A48" s="42"/>
      <c r="B48" s="66"/>
      <c r="C48" s="67" t="s">
        <v>27</v>
      </c>
      <c r="D48" s="42"/>
      <c r="E48" s="42"/>
      <c r="F48" s="42"/>
      <c r="G48" s="42"/>
      <c r="H48" s="42"/>
      <c r="I48" s="42"/>
      <c r="J48" s="68"/>
    </row>
    <row r="49" spans="1:10">
      <c r="A49" s="69"/>
      <c r="B49" s="69"/>
      <c r="C49" s="70" t="s">
        <v>78</v>
      </c>
      <c r="D49" s="69"/>
      <c r="E49" s="69"/>
      <c r="F49" s="69"/>
      <c r="G49" s="69"/>
      <c r="H49" s="69"/>
      <c r="I49" s="69"/>
      <c r="J49" s="68"/>
    </row>
  </sheetData>
  <mergeCells count="167">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E10:E11"/>
    <mergeCell ref="F10:F11"/>
    <mergeCell ref="G10:G11"/>
    <mergeCell ref="B10:B11"/>
    <mergeCell ref="C10:C11"/>
    <mergeCell ref="D10:D11"/>
    <mergeCell ref="H10:H11"/>
    <mergeCell ref="I10:I11"/>
    <mergeCell ref="J10:J11"/>
    <mergeCell ref="H18:H19"/>
    <mergeCell ref="I18:I19"/>
    <mergeCell ref="J18:J19"/>
    <mergeCell ref="H14:H15"/>
    <mergeCell ref="H12:H13"/>
    <mergeCell ref="I12:I13"/>
    <mergeCell ref="J12:J13"/>
    <mergeCell ref="B14:B15"/>
    <mergeCell ref="C14:C15"/>
    <mergeCell ref="D14:D15"/>
    <mergeCell ref="E14:E15"/>
    <mergeCell ref="F14:F15"/>
    <mergeCell ref="G14:G15"/>
    <mergeCell ref="E12:E13"/>
    <mergeCell ref="F12:F13"/>
    <mergeCell ref="G12:G13"/>
    <mergeCell ref="B12:B13"/>
    <mergeCell ref="C12:C13"/>
    <mergeCell ref="D12:D13"/>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B22:B23"/>
    <mergeCell ref="C22:C23"/>
    <mergeCell ref="D22:D23"/>
    <mergeCell ref="E22:E23"/>
    <mergeCell ref="F22:F23"/>
    <mergeCell ref="E20:E21"/>
    <mergeCell ref="F20:F21"/>
    <mergeCell ref="G20:G21"/>
    <mergeCell ref="H20:H21"/>
    <mergeCell ref="B20:B21"/>
    <mergeCell ref="C20:C21"/>
    <mergeCell ref="D20:D21"/>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33:B34"/>
    <mergeCell ref="C33:C34"/>
    <mergeCell ref="D33:D34"/>
    <mergeCell ref="E33:E34"/>
    <mergeCell ref="F33:F34"/>
    <mergeCell ref="G33:G34"/>
    <mergeCell ref="H33:H34"/>
    <mergeCell ref="I33:I34"/>
    <mergeCell ref="J33:J34"/>
    <mergeCell ref="B35:B36"/>
    <mergeCell ref="C35:C36"/>
    <mergeCell ref="D35:D36"/>
    <mergeCell ref="E35:E36"/>
    <mergeCell ref="F35:F36"/>
    <mergeCell ref="G35:G36"/>
    <mergeCell ref="H35:H36"/>
    <mergeCell ref="I35:I36"/>
    <mergeCell ref="J35:J36"/>
    <mergeCell ref="B39:B40"/>
    <mergeCell ref="C39:C40"/>
    <mergeCell ref="D39:D40"/>
    <mergeCell ref="E39:E40"/>
    <mergeCell ref="F39:F40"/>
    <mergeCell ref="B37:B38"/>
    <mergeCell ref="C37:C38"/>
    <mergeCell ref="D37:D38"/>
    <mergeCell ref="E37:E38"/>
    <mergeCell ref="G41:G42"/>
    <mergeCell ref="H41:H42"/>
    <mergeCell ref="I41:I42"/>
    <mergeCell ref="J41:J42"/>
    <mergeCell ref="F37:F38"/>
    <mergeCell ref="G37:G38"/>
    <mergeCell ref="H37:H38"/>
    <mergeCell ref="I37:I38"/>
    <mergeCell ref="J37:J38"/>
    <mergeCell ref="G39:G40"/>
    <mergeCell ref="H39:H40"/>
    <mergeCell ref="I39:I40"/>
    <mergeCell ref="J39:J40"/>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s>
  <phoneticPr fontId="3"/>
  <pageMargins left="0.7086614173228347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9"/>
  <sheetViews>
    <sheetView workbookViewId="0">
      <selection sqref="A1:J1"/>
    </sheetView>
  </sheetViews>
  <sheetFormatPr defaultRowHeight="13.5"/>
  <cols>
    <col min="1" max="1" width="4.625" style="41" customWidth="1"/>
    <col min="2" max="2" width="18.125" style="41" customWidth="1"/>
    <col min="3" max="10" width="8.625" style="41" customWidth="1"/>
    <col min="11" max="16384" width="9" style="41"/>
  </cols>
  <sheetData>
    <row r="1" spans="1:10" ht="17.25">
      <c r="A1" s="115" t="s">
        <v>115</v>
      </c>
      <c r="B1" s="115"/>
      <c r="C1" s="115"/>
      <c r="D1" s="115"/>
      <c r="E1" s="115"/>
      <c r="F1" s="115"/>
      <c r="G1" s="115"/>
      <c r="H1" s="115"/>
      <c r="I1" s="115"/>
      <c r="J1" s="115"/>
    </row>
    <row r="2" spans="1:10">
      <c r="A2" s="42"/>
      <c r="B2" s="42"/>
      <c r="C2" s="42"/>
      <c r="D2" s="42"/>
      <c r="E2" s="42"/>
      <c r="F2" s="42"/>
      <c r="G2" s="42"/>
      <c r="H2" s="42"/>
      <c r="I2" s="43" t="s">
        <v>1</v>
      </c>
      <c r="J2" s="44"/>
    </row>
    <row r="3" spans="1:10">
      <c r="A3" s="45"/>
      <c r="B3" s="46"/>
      <c r="C3" s="47" t="s">
        <v>2</v>
      </c>
      <c r="D3" s="48"/>
      <c r="E3" s="48"/>
      <c r="F3" s="48"/>
      <c r="G3" s="48"/>
      <c r="H3" s="48"/>
      <c r="I3" s="49"/>
      <c r="J3" s="116" t="s">
        <v>3</v>
      </c>
    </row>
    <row r="4" spans="1:10">
      <c r="A4" s="50"/>
      <c r="B4" s="51"/>
      <c r="C4" s="52" t="s">
        <v>4</v>
      </c>
      <c r="D4" s="53" t="s">
        <v>64</v>
      </c>
      <c r="E4" s="52" t="s">
        <v>5</v>
      </c>
      <c r="F4" s="52" t="s">
        <v>6</v>
      </c>
      <c r="G4" s="52" t="s">
        <v>7</v>
      </c>
      <c r="H4" s="52" t="s">
        <v>8</v>
      </c>
      <c r="I4" s="52" t="s">
        <v>9</v>
      </c>
      <c r="J4" s="117"/>
    </row>
    <row r="5" spans="1:10">
      <c r="A5" s="50"/>
      <c r="B5" s="54"/>
      <c r="C5" s="55"/>
      <c r="D5" s="56"/>
      <c r="E5" s="55"/>
      <c r="F5" s="55"/>
      <c r="G5" s="55"/>
      <c r="H5" s="55"/>
      <c r="I5" s="55"/>
      <c r="J5" s="118"/>
    </row>
    <row r="6" spans="1:10">
      <c r="A6" s="119" t="s">
        <v>10</v>
      </c>
      <c r="B6" s="103" t="s">
        <v>11</v>
      </c>
      <c r="C6" s="95" t="s">
        <v>91</v>
      </c>
      <c r="D6" s="122">
        <v>557</v>
      </c>
      <c r="E6" s="88" t="s">
        <v>35</v>
      </c>
      <c r="F6" s="88">
        <v>335</v>
      </c>
      <c r="G6" s="88">
        <v>7</v>
      </c>
      <c r="H6" s="88">
        <v>11333</v>
      </c>
      <c r="I6" s="88">
        <f>SUM(D6:H7)</f>
        <v>12232</v>
      </c>
      <c r="J6" s="88">
        <v>5072</v>
      </c>
    </row>
    <row r="7" spans="1:10">
      <c r="A7" s="120"/>
      <c r="B7" s="101"/>
      <c r="C7" s="95"/>
      <c r="D7" s="114"/>
      <c r="E7" s="95"/>
      <c r="F7" s="95"/>
      <c r="G7" s="95"/>
      <c r="H7" s="95"/>
      <c r="I7" s="95"/>
      <c r="J7" s="95"/>
    </row>
    <row r="8" spans="1:10">
      <c r="A8" s="120"/>
      <c r="B8" s="101" t="s">
        <v>12</v>
      </c>
      <c r="C8" s="95" t="s">
        <v>91</v>
      </c>
      <c r="D8" s="114">
        <v>7242</v>
      </c>
      <c r="E8" s="95" t="s">
        <v>35</v>
      </c>
      <c r="F8" s="95">
        <v>511</v>
      </c>
      <c r="G8" s="95">
        <v>73</v>
      </c>
      <c r="H8" s="95">
        <v>1464</v>
      </c>
      <c r="I8" s="95">
        <f t="shared" ref="I8" si="0">SUM(D8:H9)</f>
        <v>9290</v>
      </c>
      <c r="J8" s="95">
        <v>3978</v>
      </c>
    </row>
    <row r="9" spans="1:10">
      <c r="A9" s="120"/>
      <c r="B9" s="101"/>
      <c r="C9" s="95"/>
      <c r="D9" s="114"/>
      <c r="E9" s="95"/>
      <c r="F9" s="95"/>
      <c r="G9" s="95"/>
      <c r="H9" s="95"/>
      <c r="I9" s="95"/>
      <c r="J9" s="95"/>
    </row>
    <row r="10" spans="1:10">
      <c r="A10" s="120"/>
      <c r="B10" s="101" t="s">
        <v>13</v>
      </c>
      <c r="C10" s="95" t="s">
        <v>91</v>
      </c>
      <c r="D10" s="114">
        <v>877</v>
      </c>
      <c r="E10" s="95" t="s">
        <v>35</v>
      </c>
      <c r="F10" s="95">
        <v>456</v>
      </c>
      <c r="G10" s="95">
        <v>51</v>
      </c>
      <c r="H10" s="95" t="s">
        <v>35</v>
      </c>
      <c r="I10" s="95">
        <f t="shared" ref="I10" si="1">SUM(D10:H11)</f>
        <v>1384</v>
      </c>
      <c r="J10" s="95">
        <v>407</v>
      </c>
    </row>
    <row r="11" spans="1:10">
      <c r="A11" s="120"/>
      <c r="B11" s="101"/>
      <c r="C11" s="95"/>
      <c r="D11" s="114"/>
      <c r="E11" s="95"/>
      <c r="F11" s="95"/>
      <c r="G11" s="95"/>
      <c r="H11" s="95"/>
      <c r="I11" s="95"/>
      <c r="J11" s="95"/>
    </row>
    <row r="12" spans="1:10">
      <c r="A12" s="120"/>
      <c r="B12" s="113" t="s">
        <v>14</v>
      </c>
      <c r="C12" s="95" t="s">
        <v>91</v>
      </c>
      <c r="D12" s="114" t="s">
        <v>33</v>
      </c>
      <c r="E12" s="95" t="s">
        <v>107</v>
      </c>
      <c r="F12" s="95" t="s">
        <v>105</v>
      </c>
      <c r="G12" s="95" t="s">
        <v>108</v>
      </c>
      <c r="H12" s="95" t="s">
        <v>105</v>
      </c>
      <c r="I12" s="95" t="s">
        <v>126</v>
      </c>
      <c r="J12" s="95" t="s">
        <v>127</v>
      </c>
    </row>
    <row r="13" spans="1:10">
      <c r="A13" s="120"/>
      <c r="B13" s="113"/>
      <c r="C13" s="95"/>
      <c r="D13" s="114"/>
      <c r="E13" s="95"/>
      <c r="F13" s="95"/>
      <c r="G13" s="95"/>
      <c r="H13" s="95"/>
      <c r="I13" s="95"/>
      <c r="J13" s="95"/>
    </row>
    <row r="14" spans="1:10">
      <c r="A14" s="120"/>
      <c r="B14" s="109" t="s">
        <v>0</v>
      </c>
      <c r="C14" s="95" t="s">
        <v>91</v>
      </c>
      <c r="D14" s="114">
        <f>SUM(D6:D13)</f>
        <v>8676</v>
      </c>
      <c r="E14" s="95" t="s">
        <v>102</v>
      </c>
      <c r="F14" s="95">
        <f t="shared" ref="F14:H14" si="2">SUM(F6:F13)</f>
        <v>1302</v>
      </c>
      <c r="G14" s="95">
        <f t="shared" si="2"/>
        <v>131</v>
      </c>
      <c r="H14" s="95">
        <f t="shared" si="2"/>
        <v>12797</v>
      </c>
      <c r="I14" s="95">
        <f>D14+SUM(E14:H15)</f>
        <v>22906</v>
      </c>
      <c r="J14" s="95">
        <f>SUM(J6:J13)</f>
        <v>9457</v>
      </c>
    </row>
    <row r="15" spans="1:10">
      <c r="A15" s="121"/>
      <c r="B15" s="110"/>
      <c r="C15" s="95"/>
      <c r="D15" s="123"/>
      <c r="E15" s="89"/>
      <c r="F15" s="89"/>
      <c r="G15" s="89"/>
      <c r="H15" s="89"/>
      <c r="I15" s="89"/>
      <c r="J15" s="89"/>
    </row>
    <row r="16" spans="1:10">
      <c r="A16" s="105" t="s">
        <v>80</v>
      </c>
      <c r="B16" s="108" t="s">
        <v>15</v>
      </c>
      <c r="C16" s="88">
        <v>3659</v>
      </c>
      <c r="D16" s="122">
        <v>195203</v>
      </c>
      <c r="E16" s="88">
        <v>2430</v>
      </c>
      <c r="F16" s="88">
        <v>137297</v>
      </c>
      <c r="G16" s="88">
        <v>6349</v>
      </c>
      <c r="H16" s="88">
        <v>49821</v>
      </c>
      <c r="I16" s="88">
        <f>SUM(C16:H17)</f>
        <v>394759</v>
      </c>
      <c r="J16" s="126">
        <v>244303</v>
      </c>
    </row>
    <row r="17" spans="1:10">
      <c r="A17" s="106"/>
      <c r="B17" s="93"/>
      <c r="C17" s="95"/>
      <c r="D17" s="114"/>
      <c r="E17" s="95"/>
      <c r="F17" s="95"/>
      <c r="G17" s="95"/>
      <c r="H17" s="95"/>
      <c r="I17" s="95"/>
      <c r="J17" s="124"/>
    </row>
    <row r="18" spans="1:10">
      <c r="A18" s="106"/>
      <c r="B18" s="101" t="s">
        <v>16</v>
      </c>
      <c r="C18" s="95">
        <v>9988</v>
      </c>
      <c r="D18" s="114">
        <v>180758</v>
      </c>
      <c r="E18" s="95">
        <v>45094</v>
      </c>
      <c r="F18" s="95">
        <v>61349</v>
      </c>
      <c r="G18" s="95">
        <v>3663</v>
      </c>
      <c r="H18" s="95">
        <v>8031</v>
      </c>
      <c r="I18" s="95">
        <f>SUM(C18:H19)</f>
        <v>308883</v>
      </c>
      <c r="J18" s="95">
        <v>139352</v>
      </c>
    </row>
    <row r="19" spans="1:10">
      <c r="A19" s="106"/>
      <c r="B19" s="101"/>
      <c r="C19" s="95"/>
      <c r="D19" s="114"/>
      <c r="E19" s="95"/>
      <c r="F19" s="95"/>
      <c r="G19" s="95"/>
      <c r="H19" s="95"/>
      <c r="I19" s="95"/>
      <c r="J19" s="95"/>
    </row>
    <row r="20" spans="1:10">
      <c r="A20" s="106"/>
      <c r="B20" s="101" t="s">
        <v>0</v>
      </c>
      <c r="C20" s="95">
        <f>SUM(C16:C19)</f>
        <v>13647</v>
      </c>
      <c r="D20" s="114">
        <f>SUM(D16:D19)</f>
        <v>375961</v>
      </c>
      <c r="E20" s="95">
        <f>SUM(E16:E19)</f>
        <v>47524</v>
      </c>
      <c r="F20" s="95">
        <f t="shared" ref="F20:H20" si="3">SUM(F16:F19)</f>
        <v>198646</v>
      </c>
      <c r="G20" s="95">
        <f t="shared" si="3"/>
        <v>10012</v>
      </c>
      <c r="H20" s="95">
        <f t="shared" si="3"/>
        <v>57852</v>
      </c>
      <c r="I20" s="95">
        <f>C20+D20+SUM(E20:H21)</f>
        <v>703642</v>
      </c>
      <c r="J20" s="124">
        <f>SUM(J16:J19)</f>
        <v>383655</v>
      </c>
    </row>
    <row r="21" spans="1:10">
      <c r="A21" s="107"/>
      <c r="B21" s="104"/>
      <c r="C21" s="89"/>
      <c r="D21" s="123"/>
      <c r="E21" s="89"/>
      <c r="F21" s="89"/>
      <c r="G21" s="89"/>
      <c r="H21" s="89"/>
      <c r="I21" s="89"/>
      <c r="J21" s="125"/>
    </row>
    <row r="22" spans="1:10">
      <c r="A22" s="90" t="s">
        <v>36</v>
      </c>
      <c r="B22" s="103" t="s">
        <v>17</v>
      </c>
      <c r="C22" s="88" t="s">
        <v>106</v>
      </c>
      <c r="D22" s="122">
        <v>11285</v>
      </c>
      <c r="E22" s="88" t="s">
        <v>35</v>
      </c>
      <c r="F22" s="88">
        <v>20263</v>
      </c>
      <c r="G22" s="88" t="s">
        <v>35</v>
      </c>
      <c r="H22" s="88">
        <v>176</v>
      </c>
      <c r="I22" s="88">
        <f>SUM(C22:H23)</f>
        <v>31724</v>
      </c>
      <c r="J22" s="88">
        <v>24745</v>
      </c>
    </row>
    <row r="23" spans="1:10">
      <c r="A23" s="91"/>
      <c r="B23" s="101"/>
      <c r="C23" s="95"/>
      <c r="D23" s="114"/>
      <c r="E23" s="95"/>
      <c r="F23" s="95"/>
      <c r="G23" s="95"/>
      <c r="H23" s="95"/>
      <c r="I23" s="95"/>
      <c r="J23" s="95"/>
    </row>
    <row r="24" spans="1:10">
      <c r="A24" s="91"/>
      <c r="B24" s="101" t="s">
        <v>18</v>
      </c>
      <c r="C24" s="95" t="s">
        <v>105</v>
      </c>
      <c r="D24" s="114">
        <v>44697</v>
      </c>
      <c r="E24" s="95">
        <v>8766</v>
      </c>
      <c r="F24" s="95">
        <v>23496</v>
      </c>
      <c r="G24" s="95">
        <v>88</v>
      </c>
      <c r="H24" s="95">
        <v>348</v>
      </c>
      <c r="I24" s="95">
        <f>SUM(C24:H25)</f>
        <v>77395</v>
      </c>
      <c r="J24" s="95">
        <v>35009</v>
      </c>
    </row>
    <row r="25" spans="1:10">
      <c r="A25" s="91"/>
      <c r="B25" s="102"/>
      <c r="C25" s="99"/>
      <c r="D25" s="127"/>
      <c r="E25" s="99"/>
      <c r="F25" s="99"/>
      <c r="G25" s="99"/>
      <c r="H25" s="99"/>
      <c r="I25" s="99"/>
      <c r="J25" s="99"/>
    </row>
    <row r="26" spans="1:10">
      <c r="A26" s="91"/>
      <c r="B26" s="57" t="s">
        <v>53</v>
      </c>
      <c r="C26" s="58">
        <v>15</v>
      </c>
      <c r="D26" s="59">
        <v>2843</v>
      </c>
      <c r="E26" s="79">
        <v>10226</v>
      </c>
      <c r="F26" s="58">
        <v>3477</v>
      </c>
      <c r="G26" s="58">
        <v>401</v>
      </c>
      <c r="H26" s="58">
        <v>74418</v>
      </c>
      <c r="I26" s="58">
        <f>SUM(C26:H26)</f>
        <v>91380</v>
      </c>
      <c r="J26" s="58">
        <v>33135</v>
      </c>
    </row>
    <row r="27" spans="1:10">
      <c r="A27" s="91"/>
      <c r="B27" s="57" t="s">
        <v>54</v>
      </c>
      <c r="C27" s="58">
        <v>1</v>
      </c>
      <c r="D27" s="59">
        <v>733</v>
      </c>
      <c r="E27" s="79" t="s">
        <v>35</v>
      </c>
      <c r="F27" s="58">
        <v>1190</v>
      </c>
      <c r="G27" s="58">
        <v>331</v>
      </c>
      <c r="H27" s="58">
        <v>19417</v>
      </c>
      <c r="I27" s="58">
        <f>SUM(C27:H27)</f>
        <v>21672</v>
      </c>
      <c r="J27" s="58">
        <v>8933</v>
      </c>
    </row>
    <row r="28" spans="1:10">
      <c r="A28" s="91"/>
      <c r="B28" s="57" t="s">
        <v>55</v>
      </c>
      <c r="C28" s="58" t="s">
        <v>35</v>
      </c>
      <c r="D28" s="59">
        <v>52</v>
      </c>
      <c r="E28" s="79" t="s">
        <v>35</v>
      </c>
      <c r="F28" s="58">
        <v>936</v>
      </c>
      <c r="G28" s="58" t="s">
        <v>35</v>
      </c>
      <c r="H28" s="58">
        <v>46</v>
      </c>
      <c r="I28" s="58">
        <f t="shared" ref="I28:I30" si="4">SUM(C28:H28)</f>
        <v>1034</v>
      </c>
      <c r="J28" s="58">
        <v>171</v>
      </c>
    </row>
    <row r="29" spans="1:10">
      <c r="A29" s="91"/>
      <c r="B29" s="57" t="s">
        <v>56</v>
      </c>
      <c r="C29" s="58">
        <v>3894</v>
      </c>
      <c r="D29" s="59">
        <v>7213</v>
      </c>
      <c r="E29" s="79">
        <v>4708</v>
      </c>
      <c r="F29" s="58">
        <v>8726</v>
      </c>
      <c r="G29" s="58">
        <v>13883</v>
      </c>
      <c r="H29" s="58">
        <v>66618</v>
      </c>
      <c r="I29" s="58">
        <f t="shared" si="4"/>
        <v>105042</v>
      </c>
      <c r="J29" s="58">
        <v>63795</v>
      </c>
    </row>
    <row r="30" spans="1:10">
      <c r="A30" s="91"/>
      <c r="B30" s="60" t="s">
        <v>81</v>
      </c>
      <c r="C30" s="79">
        <v>288</v>
      </c>
      <c r="D30" s="78">
        <v>4595</v>
      </c>
      <c r="E30" s="79">
        <v>4432</v>
      </c>
      <c r="F30" s="79">
        <v>6364</v>
      </c>
      <c r="G30" s="79">
        <v>5451</v>
      </c>
      <c r="H30" s="79">
        <v>5232</v>
      </c>
      <c r="I30" s="58">
        <f t="shared" si="4"/>
        <v>26362</v>
      </c>
      <c r="J30" s="79">
        <v>15750</v>
      </c>
    </row>
    <row r="31" spans="1:10">
      <c r="A31" s="91"/>
      <c r="B31" s="96" t="s">
        <v>82</v>
      </c>
      <c r="C31" s="95">
        <f t="shared" ref="C31:H31" si="5">SUM(C26:C30)</f>
        <v>4198</v>
      </c>
      <c r="D31" s="114">
        <f t="shared" ref="D31" si="6">SUM(D26:D30)</f>
        <v>15436</v>
      </c>
      <c r="E31" s="95">
        <f t="shared" si="5"/>
        <v>19366</v>
      </c>
      <c r="F31" s="95">
        <f t="shared" si="5"/>
        <v>20693</v>
      </c>
      <c r="G31" s="95">
        <f t="shared" si="5"/>
        <v>20066</v>
      </c>
      <c r="H31" s="95">
        <f t="shared" si="5"/>
        <v>165731</v>
      </c>
      <c r="I31" s="95">
        <f>C31+D31+SUM(E31:H32)</f>
        <v>245490</v>
      </c>
      <c r="J31" s="95">
        <f>SUM(J26:J30)</f>
        <v>121784</v>
      </c>
    </row>
    <row r="32" spans="1:10">
      <c r="A32" s="91"/>
      <c r="B32" s="100"/>
      <c r="C32" s="99"/>
      <c r="D32" s="127"/>
      <c r="E32" s="99"/>
      <c r="F32" s="99"/>
      <c r="G32" s="99"/>
      <c r="H32" s="99"/>
      <c r="I32" s="99"/>
      <c r="J32" s="99"/>
    </row>
    <row r="33" spans="1:10">
      <c r="A33" s="91"/>
      <c r="B33" s="97" t="s">
        <v>20</v>
      </c>
      <c r="C33" s="98" t="s">
        <v>35</v>
      </c>
      <c r="D33" s="128">
        <v>35038</v>
      </c>
      <c r="E33" s="98">
        <v>52</v>
      </c>
      <c r="F33" s="98">
        <v>11600</v>
      </c>
      <c r="G33" s="98" t="s">
        <v>35</v>
      </c>
      <c r="H33" s="98" t="s">
        <v>35</v>
      </c>
      <c r="I33" s="98">
        <f t="shared" ref="I33" si="7">SUM(C33:H34)</f>
        <v>46690</v>
      </c>
      <c r="J33" s="98">
        <v>25600</v>
      </c>
    </row>
    <row r="34" spans="1:10">
      <c r="A34" s="91"/>
      <c r="B34" s="93"/>
      <c r="C34" s="95"/>
      <c r="D34" s="114"/>
      <c r="E34" s="95"/>
      <c r="F34" s="95"/>
      <c r="G34" s="95"/>
      <c r="H34" s="95"/>
      <c r="I34" s="95"/>
      <c r="J34" s="95"/>
    </row>
    <row r="35" spans="1:10">
      <c r="A35" s="91"/>
      <c r="B35" s="93" t="s">
        <v>21</v>
      </c>
      <c r="C35" s="95" t="s">
        <v>34</v>
      </c>
      <c r="D35" s="95" t="s">
        <v>34</v>
      </c>
      <c r="E35" s="95" t="s">
        <v>34</v>
      </c>
      <c r="F35" s="124">
        <v>45917</v>
      </c>
      <c r="G35" s="95" t="s">
        <v>34</v>
      </c>
      <c r="H35" s="95" t="s">
        <v>34</v>
      </c>
      <c r="I35" s="124">
        <f t="shared" ref="I35" si="8">SUM(C35:H36)</f>
        <v>45917</v>
      </c>
      <c r="J35" s="124">
        <v>30803</v>
      </c>
    </row>
    <row r="36" spans="1:10">
      <c r="A36" s="91"/>
      <c r="B36" s="93"/>
      <c r="C36" s="95"/>
      <c r="D36" s="95"/>
      <c r="E36" s="95"/>
      <c r="F36" s="124"/>
      <c r="G36" s="95"/>
      <c r="H36" s="95"/>
      <c r="I36" s="124"/>
      <c r="J36" s="124"/>
    </row>
    <row r="37" spans="1:10">
      <c r="A37" s="91"/>
      <c r="B37" s="93" t="s">
        <v>22</v>
      </c>
      <c r="C37" s="95">
        <v>10449</v>
      </c>
      <c r="D37" s="114">
        <v>9600</v>
      </c>
      <c r="E37" s="95">
        <v>7538</v>
      </c>
      <c r="F37" s="95">
        <v>5448</v>
      </c>
      <c r="G37" s="95">
        <v>175004</v>
      </c>
      <c r="H37" s="95">
        <v>289106</v>
      </c>
      <c r="I37" s="95">
        <v>497145</v>
      </c>
      <c r="J37" s="95">
        <v>160916</v>
      </c>
    </row>
    <row r="38" spans="1:10">
      <c r="A38" s="91"/>
      <c r="B38" s="93"/>
      <c r="C38" s="95"/>
      <c r="D38" s="114"/>
      <c r="E38" s="95"/>
      <c r="F38" s="95"/>
      <c r="G38" s="95"/>
      <c r="H38" s="95"/>
      <c r="I38" s="95"/>
      <c r="J38" s="95"/>
    </row>
    <row r="39" spans="1:10">
      <c r="A39" s="91"/>
      <c r="B39" s="96" t="s">
        <v>24</v>
      </c>
      <c r="C39" s="95" t="s">
        <v>106</v>
      </c>
      <c r="D39" s="114">
        <v>253</v>
      </c>
      <c r="E39" s="95">
        <v>173</v>
      </c>
      <c r="F39" s="95">
        <v>5215</v>
      </c>
      <c r="G39" s="95" t="s">
        <v>35</v>
      </c>
      <c r="H39" s="95">
        <v>378</v>
      </c>
      <c r="I39" s="95">
        <f t="shared" ref="I39" si="9">SUM(C39:H40)</f>
        <v>6019</v>
      </c>
      <c r="J39" s="95">
        <v>3693</v>
      </c>
    </row>
    <row r="40" spans="1:10">
      <c r="A40" s="91"/>
      <c r="B40" s="96"/>
      <c r="C40" s="95"/>
      <c r="D40" s="114"/>
      <c r="E40" s="95"/>
      <c r="F40" s="95"/>
      <c r="G40" s="95"/>
      <c r="H40" s="95"/>
      <c r="I40" s="95"/>
      <c r="J40" s="95"/>
    </row>
    <row r="41" spans="1:10">
      <c r="A41" s="91"/>
      <c r="B41" s="93" t="s">
        <v>0</v>
      </c>
      <c r="C41" s="95">
        <f>SUM(C22:C25,C31,C33:C40)</f>
        <v>14647</v>
      </c>
      <c r="D41" s="95">
        <f t="shared" ref="D41:H41" si="10">SUM(D22:D25,D31,D33:D40)</f>
        <v>116309</v>
      </c>
      <c r="E41" s="95">
        <f t="shared" si="10"/>
        <v>35895</v>
      </c>
      <c r="F41" s="124">
        <f t="shared" si="10"/>
        <v>132632</v>
      </c>
      <c r="G41" s="95">
        <f t="shared" si="10"/>
        <v>195158</v>
      </c>
      <c r="H41" s="95">
        <f t="shared" si="10"/>
        <v>455739</v>
      </c>
      <c r="I41" s="124">
        <f>C41+D41+SUM(E41:H42)</f>
        <v>950380</v>
      </c>
      <c r="J41" s="124">
        <f>SUM(J22:J25,J31,J33:J40)</f>
        <v>402550</v>
      </c>
    </row>
    <row r="42" spans="1:10">
      <c r="A42" s="92"/>
      <c r="B42" s="94"/>
      <c r="C42" s="89"/>
      <c r="D42" s="89"/>
      <c r="E42" s="89"/>
      <c r="F42" s="125"/>
      <c r="G42" s="89"/>
      <c r="H42" s="89"/>
      <c r="I42" s="125"/>
      <c r="J42" s="125"/>
    </row>
    <row r="43" spans="1:10">
      <c r="A43" s="84" t="s">
        <v>25</v>
      </c>
      <c r="B43" s="85"/>
      <c r="C43" s="88">
        <f>SUM(C14,C20,C41)</f>
        <v>28294</v>
      </c>
      <c r="D43" s="122">
        <f t="shared" ref="D43:H43" si="11">SUM(D14,D20,D41)</f>
        <v>500946</v>
      </c>
      <c r="E43" s="122">
        <f t="shared" si="11"/>
        <v>83419</v>
      </c>
      <c r="F43" s="183">
        <f t="shared" si="11"/>
        <v>332580</v>
      </c>
      <c r="G43" s="122">
        <f t="shared" si="11"/>
        <v>205301</v>
      </c>
      <c r="H43" s="122">
        <f t="shared" si="11"/>
        <v>526388</v>
      </c>
      <c r="I43" s="183">
        <f t="shared" ref="I43" si="12">I14+I20+I41</f>
        <v>1676928</v>
      </c>
      <c r="J43" s="126">
        <f>SUM(J14,J20,J41)</f>
        <v>795662</v>
      </c>
    </row>
    <row r="44" spans="1:10">
      <c r="A44" s="86"/>
      <c r="B44" s="87"/>
      <c r="C44" s="89"/>
      <c r="D44" s="123"/>
      <c r="E44" s="123"/>
      <c r="F44" s="184"/>
      <c r="G44" s="123"/>
      <c r="H44" s="123"/>
      <c r="I44" s="184"/>
      <c r="J44" s="125"/>
    </row>
    <row r="45" spans="1:10">
      <c r="A45" s="84" t="s">
        <v>59</v>
      </c>
      <c r="B45" s="85"/>
      <c r="C45" s="88" t="s">
        <v>34</v>
      </c>
      <c r="D45" s="114" t="s">
        <v>34</v>
      </c>
      <c r="E45" s="88" t="s">
        <v>34</v>
      </c>
      <c r="F45" s="88" t="s">
        <v>34</v>
      </c>
      <c r="G45" s="88">
        <v>6943</v>
      </c>
      <c r="H45" s="88">
        <v>140</v>
      </c>
      <c r="I45" s="88">
        <f>G45+H45</f>
        <v>7083</v>
      </c>
      <c r="J45" s="88">
        <v>3332</v>
      </c>
    </row>
    <row r="46" spans="1:10">
      <c r="A46" s="86"/>
      <c r="B46" s="87"/>
      <c r="C46" s="89"/>
      <c r="D46" s="123"/>
      <c r="E46" s="89"/>
      <c r="F46" s="89"/>
      <c r="G46" s="89"/>
      <c r="H46" s="89"/>
      <c r="I46" s="89"/>
      <c r="J46" s="89"/>
    </row>
    <row r="47" spans="1:10">
      <c r="A47" s="63"/>
      <c r="B47" s="64"/>
      <c r="C47" s="65" t="s">
        <v>26</v>
      </c>
      <c r="D47" s="63"/>
      <c r="E47" s="63"/>
      <c r="F47" s="63"/>
      <c r="G47" s="63"/>
      <c r="H47" s="63"/>
      <c r="I47" s="63"/>
      <c r="J47" s="63"/>
    </row>
    <row r="48" spans="1:10">
      <c r="A48" s="42"/>
      <c r="B48" s="66"/>
      <c r="C48" s="67" t="s">
        <v>27</v>
      </c>
      <c r="D48" s="42"/>
      <c r="E48" s="42"/>
      <c r="F48" s="42"/>
      <c r="G48" s="42"/>
      <c r="H48" s="42"/>
      <c r="I48" s="42"/>
      <c r="J48" s="68"/>
    </row>
    <row r="49" spans="1:10">
      <c r="A49" s="69"/>
      <c r="B49" s="69"/>
      <c r="C49" s="70" t="s">
        <v>28</v>
      </c>
      <c r="D49" s="69"/>
      <c r="E49" s="69"/>
      <c r="F49" s="69"/>
      <c r="G49" s="69"/>
      <c r="H49" s="69"/>
      <c r="I49" s="69"/>
      <c r="J49" s="68"/>
    </row>
  </sheetData>
  <mergeCells count="167">
    <mergeCell ref="A1:J1"/>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E10:E11"/>
    <mergeCell ref="F10:F11"/>
    <mergeCell ref="G10:G11"/>
    <mergeCell ref="B10:B11"/>
    <mergeCell ref="C10:C11"/>
    <mergeCell ref="D10:D11"/>
    <mergeCell ref="H10:H11"/>
    <mergeCell ref="I10:I11"/>
    <mergeCell ref="J10:J11"/>
    <mergeCell ref="H18:H19"/>
    <mergeCell ref="I18:I19"/>
    <mergeCell ref="J18:J19"/>
    <mergeCell ref="H14:H15"/>
    <mergeCell ref="H12:H13"/>
    <mergeCell ref="I12:I13"/>
    <mergeCell ref="J12:J13"/>
    <mergeCell ref="B14:B15"/>
    <mergeCell ref="C14:C15"/>
    <mergeCell ref="D14:D15"/>
    <mergeCell ref="E14:E15"/>
    <mergeCell ref="F14:F15"/>
    <mergeCell ref="G14:G15"/>
    <mergeCell ref="E12:E13"/>
    <mergeCell ref="F12:F13"/>
    <mergeCell ref="G12:G13"/>
    <mergeCell ref="B12:B13"/>
    <mergeCell ref="C12:C13"/>
    <mergeCell ref="D12:D13"/>
    <mergeCell ref="I20:I21"/>
    <mergeCell ref="J20:J21"/>
    <mergeCell ref="G22:G23"/>
    <mergeCell ref="H22:H23"/>
    <mergeCell ref="I22:I23"/>
    <mergeCell ref="J22:J23"/>
    <mergeCell ref="I14:I15"/>
    <mergeCell ref="J14:J15"/>
    <mergeCell ref="A16:A21"/>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B22:B23"/>
    <mergeCell ref="C22:C23"/>
    <mergeCell ref="D22:D23"/>
    <mergeCell ref="E22:E23"/>
    <mergeCell ref="F22:F23"/>
    <mergeCell ref="E20:E21"/>
    <mergeCell ref="F20:F21"/>
    <mergeCell ref="G20:G21"/>
    <mergeCell ref="H20:H21"/>
    <mergeCell ref="B20:B21"/>
    <mergeCell ref="C20:C21"/>
    <mergeCell ref="D20:D21"/>
    <mergeCell ref="H24:H25"/>
    <mergeCell ref="I24:I25"/>
    <mergeCell ref="J24:J25"/>
    <mergeCell ref="B31:B32"/>
    <mergeCell ref="C31:C32"/>
    <mergeCell ref="D31:D32"/>
    <mergeCell ref="E31:E32"/>
    <mergeCell ref="F31:F32"/>
    <mergeCell ref="G31:G32"/>
    <mergeCell ref="H31:H32"/>
    <mergeCell ref="I31:I32"/>
    <mergeCell ref="J31:J32"/>
    <mergeCell ref="B24:B25"/>
    <mergeCell ref="C24:C25"/>
    <mergeCell ref="D24:D25"/>
    <mergeCell ref="E24:E25"/>
    <mergeCell ref="F24:F25"/>
    <mergeCell ref="G24:G25"/>
    <mergeCell ref="B33:B34"/>
    <mergeCell ref="C33:C34"/>
    <mergeCell ref="D33:D34"/>
    <mergeCell ref="E33:E34"/>
    <mergeCell ref="F33:F34"/>
    <mergeCell ref="G33:G34"/>
    <mergeCell ref="H33:H34"/>
    <mergeCell ref="I33:I34"/>
    <mergeCell ref="J33:J34"/>
    <mergeCell ref="B35:B36"/>
    <mergeCell ref="C35:C36"/>
    <mergeCell ref="D35:D36"/>
    <mergeCell ref="E35:E36"/>
    <mergeCell ref="F35:F36"/>
    <mergeCell ref="G35:G36"/>
    <mergeCell ref="H35:H36"/>
    <mergeCell ref="I35:I36"/>
    <mergeCell ref="J35:J36"/>
    <mergeCell ref="B39:B40"/>
    <mergeCell ref="C39:C40"/>
    <mergeCell ref="D39:D40"/>
    <mergeCell ref="E39:E40"/>
    <mergeCell ref="F39:F40"/>
    <mergeCell ref="B37:B38"/>
    <mergeCell ref="C37:C38"/>
    <mergeCell ref="D37:D38"/>
    <mergeCell ref="E37:E38"/>
    <mergeCell ref="G41:G42"/>
    <mergeCell ref="H41:H42"/>
    <mergeCell ref="I41:I42"/>
    <mergeCell ref="J41:J42"/>
    <mergeCell ref="F37:F38"/>
    <mergeCell ref="G37:G38"/>
    <mergeCell ref="H37:H38"/>
    <mergeCell ref="I37:I38"/>
    <mergeCell ref="J37:J38"/>
    <mergeCell ref="G39:G40"/>
    <mergeCell ref="H39:H40"/>
    <mergeCell ref="I39:I40"/>
    <mergeCell ref="J39:J40"/>
    <mergeCell ref="A43:B44"/>
    <mergeCell ref="C43:C44"/>
    <mergeCell ref="D43:D44"/>
    <mergeCell ref="E43:E44"/>
    <mergeCell ref="F43:F44"/>
    <mergeCell ref="G43:G44"/>
    <mergeCell ref="H43:H44"/>
    <mergeCell ref="A22:A42"/>
    <mergeCell ref="J45:J46"/>
    <mergeCell ref="I43:I44"/>
    <mergeCell ref="J43:J44"/>
    <mergeCell ref="A45:B46"/>
    <mergeCell ref="C45:C46"/>
    <mergeCell ref="D45:D46"/>
    <mergeCell ref="E45:E46"/>
    <mergeCell ref="F45:F46"/>
    <mergeCell ref="G45:G46"/>
    <mergeCell ref="H45:H46"/>
    <mergeCell ref="I45:I46"/>
    <mergeCell ref="B41:B42"/>
    <mergeCell ref="C41:C42"/>
    <mergeCell ref="D41:D42"/>
    <mergeCell ref="E41:E42"/>
    <mergeCell ref="F41:F42"/>
  </mergeCells>
  <phoneticPr fontId="3"/>
  <pageMargins left="0.5118110236220472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28年1月</vt:lpstr>
      <vt:lpstr>28年2月</vt:lpstr>
      <vt:lpstr>28年3月</vt:lpstr>
      <vt:lpstr>28年4月</vt:lpstr>
      <vt:lpstr>28年5月</vt:lpstr>
      <vt:lpstr>28年6月</vt:lpstr>
      <vt:lpstr>28年7月</vt:lpstr>
      <vt:lpstr>28年８月</vt:lpstr>
      <vt:lpstr>28年9月</vt:lpstr>
      <vt:lpstr>28年10月</vt:lpstr>
      <vt:lpstr>28年11月</vt:lpstr>
      <vt:lpstr>28年12月</vt:lpstr>
      <vt:lpstr>暦年</vt:lpstr>
      <vt:lpstr>暦年!Print_Area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user05</cp:lastModifiedBy>
  <cp:lastPrinted>2016-08-10T05:24:57Z</cp:lastPrinted>
  <dcterms:created xsi:type="dcterms:W3CDTF">2013-08-20T00:12:08Z</dcterms:created>
  <dcterms:modified xsi:type="dcterms:W3CDTF">2017-08-24T07:31:32Z</dcterms:modified>
</cp:coreProperties>
</file>